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ge\Downloads\2T26 M16 DIGITALES\"/>
    </mc:Choice>
  </mc:AlternateContent>
  <xr:revisionPtr revIDLastSave="0" documentId="8_{C11FCEFD-66F0-4599-B0D0-029BC82CAD8F}" xr6:coauthVersionLast="47" xr6:coauthVersionMax="47" xr10:uidLastSave="{00000000-0000-0000-0000-000000000000}"/>
  <bookViews>
    <workbookView xWindow="-108" yWindow="-108" windowWidth="23256" windowHeight="12456" tabRatio="885" activeTab="3" xr2:uid="{00000000-000D-0000-FFFF-FFFF00000000}"/>
  </bookViews>
  <sheets>
    <sheet name="CA" sheetId="4" r:id="rId1"/>
    <sheet name="CTG" sheetId="8" r:id="rId2"/>
    <sheet name="COG" sheetId="6" r:id="rId3"/>
    <sheet name="CFG" sheetId="5" r:id="rId4"/>
  </sheets>
  <definedNames>
    <definedName name="_xlnm._FilterDatabase" localSheetId="3" hidden="1">CFG!$A$3:$G$39</definedName>
    <definedName name="_xlnm._FilterDatabase" localSheetId="2" hidden="1">COG!$A$3:$G$75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0" i="4" l="1"/>
  <c r="G40" i="4" s="1"/>
  <c r="D39" i="4"/>
  <c r="G39" i="4" s="1"/>
  <c r="D38" i="4"/>
  <c r="G38" i="4" s="1"/>
  <c r="D37" i="4"/>
  <c r="G37" i="4" s="1"/>
  <c r="D36" i="4"/>
  <c r="G36" i="4" s="1"/>
  <c r="D35" i="4"/>
  <c r="G35" i="4" s="1"/>
  <c r="D34" i="4"/>
  <c r="G34" i="4" s="1"/>
  <c r="D33" i="4"/>
  <c r="G33" i="4" s="1"/>
  <c r="D32" i="4"/>
  <c r="G32" i="4" s="1"/>
  <c r="D31" i="4"/>
  <c r="G31" i="4" s="1"/>
  <c r="D30" i="4"/>
  <c r="G30" i="4" s="1"/>
  <c r="D29" i="4"/>
  <c r="G29" i="4" s="1"/>
  <c r="D28" i="4"/>
  <c r="G28" i="4" s="1"/>
  <c r="D27" i="4"/>
  <c r="G27" i="4" s="1"/>
  <c r="D26" i="4"/>
  <c r="G26" i="4" s="1"/>
  <c r="D25" i="4"/>
  <c r="G25" i="4" s="1"/>
  <c r="D24" i="4"/>
  <c r="G24" i="4" s="1"/>
  <c r="D23" i="4"/>
  <c r="G23" i="4" s="1"/>
  <c r="D22" i="4"/>
  <c r="G22" i="4" s="1"/>
  <c r="D21" i="4"/>
  <c r="G21" i="4" s="1"/>
  <c r="D20" i="4"/>
  <c r="G20" i="4" s="1"/>
  <c r="D19" i="4"/>
  <c r="G19" i="4" s="1"/>
  <c r="D18" i="4"/>
  <c r="G18" i="4" s="1"/>
  <c r="D17" i="4"/>
  <c r="G17" i="4" s="1"/>
  <c r="D16" i="4"/>
  <c r="G16" i="4" s="1"/>
  <c r="D15" i="4"/>
  <c r="G15" i="4" s="1"/>
  <c r="D14" i="4"/>
  <c r="G14" i="4" s="1"/>
  <c r="D13" i="4"/>
  <c r="G13" i="4" s="1"/>
  <c r="D12" i="4"/>
  <c r="G12" i="4" s="1"/>
  <c r="D42" i="4"/>
  <c r="G42" i="4" s="1"/>
  <c r="F43" i="4"/>
  <c r="E43" i="4"/>
  <c r="C43" i="4"/>
  <c r="B43" i="4"/>
  <c r="D41" i="4" l="1"/>
  <c r="G41" i="4" s="1"/>
  <c r="F77" i="4" l="1"/>
  <c r="E77" i="4"/>
  <c r="C77" i="4"/>
  <c r="B77" i="4"/>
  <c r="D75" i="4"/>
  <c r="G75" i="4" s="1"/>
  <c r="D71" i="4"/>
  <c r="G71" i="4" s="1"/>
  <c r="D73" i="4"/>
  <c r="G73" i="4" s="1"/>
  <c r="D69" i="4"/>
  <c r="G69" i="4" s="1"/>
  <c r="D67" i="4"/>
  <c r="G67" i="4" s="1"/>
  <c r="D65" i="4"/>
  <c r="G65" i="4" s="1"/>
  <c r="D63" i="4"/>
  <c r="G63" i="4" s="1"/>
  <c r="D61" i="4"/>
  <c r="G61" i="4" s="1"/>
  <c r="F54" i="4"/>
  <c r="E54" i="4"/>
  <c r="D52" i="4"/>
  <c r="G52" i="4" s="1"/>
  <c r="D51" i="4"/>
  <c r="G51" i="4" s="1"/>
  <c r="D50" i="4"/>
  <c r="G50" i="4" s="1"/>
  <c r="D49" i="4"/>
  <c r="G49" i="4" s="1"/>
  <c r="C54" i="4"/>
  <c r="B54" i="4"/>
  <c r="D11" i="4"/>
  <c r="G11" i="4" s="1"/>
  <c r="D10" i="4"/>
  <c r="G10" i="4" s="1"/>
  <c r="D9" i="4"/>
  <c r="G9" i="4" s="1"/>
  <c r="D8" i="4"/>
  <c r="G8" i="4" s="1"/>
  <c r="D7" i="4"/>
  <c r="G7" i="4" s="1"/>
  <c r="D6" i="4"/>
  <c r="G6" i="4" s="1"/>
  <c r="D5" i="4"/>
  <c r="G5" i="4" l="1"/>
  <c r="G43" i="4" s="1"/>
  <c r="D43" i="4"/>
  <c r="G77" i="4"/>
  <c r="D77" i="4"/>
  <c r="G54" i="4"/>
  <c r="D54" i="4"/>
  <c r="D39" i="5" l="1"/>
  <c r="G39" i="5" s="1"/>
  <c r="D38" i="5"/>
  <c r="G38" i="5" s="1"/>
  <c r="D37" i="5"/>
  <c r="D36" i="5"/>
  <c r="G36" i="5" s="1"/>
  <c r="D33" i="5"/>
  <c r="G33" i="5" s="1"/>
  <c r="D32" i="5"/>
  <c r="G32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5" i="5"/>
  <c r="G25" i="5" s="1"/>
  <c r="D22" i="5"/>
  <c r="G22" i="5" s="1"/>
  <c r="D21" i="5"/>
  <c r="G21" i="5" s="1"/>
  <c r="D20" i="5"/>
  <c r="G20" i="5" s="1"/>
  <c r="D19" i="5"/>
  <c r="G19" i="5" s="1"/>
  <c r="D18" i="5"/>
  <c r="G18" i="5" s="1"/>
  <c r="D17" i="5"/>
  <c r="G17" i="5" s="1"/>
  <c r="D16" i="5"/>
  <c r="G16" i="5" s="1"/>
  <c r="D13" i="5"/>
  <c r="G13" i="5" s="1"/>
  <c r="D12" i="5"/>
  <c r="D11" i="5"/>
  <c r="G11" i="5" s="1"/>
  <c r="D10" i="5"/>
  <c r="G10" i="5" s="1"/>
  <c r="D9" i="5"/>
  <c r="G9" i="5" s="1"/>
  <c r="D8" i="5"/>
  <c r="G8" i="5" s="1"/>
  <c r="D7" i="5"/>
  <c r="G7" i="5" s="1"/>
  <c r="D6" i="5"/>
  <c r="G6" i="5" s="1"/>
  <c r="F35" i="5"/>
  <c r="F24" i="5"/>
  <c r="F15" i="5"/>
  <c r="F5" i="5"/>
  <c r="E35" i="5"/>
  <c r="E24" i="5"/>
  <c r="E15" i="5"/>
  <c r="E5" i="5"/>
  <c r="C35" i="5"/>
  <c r="C24" i="5"/>
  <c r="C15" i="5"/>
  <c r="C5" i="5"/>
  <c r="B35" i="5"/>
  <c r="B24" i="5"/>
  <c r="B15" i="5"/>
  <c r="B5" i="5"/>
  <c r="F15" i="8"/>
  <c r="E15" i="8"/>
  <c r="D13" i="8"/>
  <c r="G13" i="8" s="1"/>
  <c r="D11" i="8"/>
  <c r="G11" i="8" s="1"/>
  <c r="D9" i="8"/>
  <c r="G9" i="8" s="1"/>
  <c r="D7" i="8"/>
  <c r="G7" i="8" s="1"/>
  <c r="D5" i="8"/>
  <c r="G5" i="8" s="1"/>
  <c r="C15" i="8"/>
  <c r="B15" i="8"/>
  <c r="D5" i="6"/>
  <c r="G5" i="6" s="1"/>
  <c r="D6" i="6"/>
  <c r="G6" i="6" s="1"/>
  <c r="D7" i="6"/>
  <c r="G7" i="6" s="1"/>
  <c r="D8" i="6"/>
  <c r="G8" i="6" s="1"/>
  <c r="D9" i="6"/>
  <c r="G9" i="6" s="1"/>
  <c r="D10" i="6"/>
  <c r="G10" i="6" s="1"/>
  <c r="D11" i="6"/>
  <c r="G11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9" i="6"/>
  <c r="G69" i="6" s="1"/>
  <c r="D67" i="6"/>
  <c r="G67" i="6" s="1"/>
  <c r="D66" i="6"/>
  <c r="G66" i="6" s="1"/>
  <c r="D65" i="6"/>
  <c r="G65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7" i="6"/>
  <c r="G57" i="6" s="1"/>
  <c r="D55" i="6"/>
  <c r="G55" i="6" s="1"/>
  <c r="D54" i="6"/>
  <c r="G54" i="6" s="1"/>
  <c r="D53" i="6"/>
  <c r="G53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D43" i="6"/>
  <c r="G43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3" i="6"/>
  <c r="G33" i="6" s="1"/>
  <c r="D31" i="6"/>
  <c r="G31" i="6" s="1"/>
  <c r="D30" i="6"/>
  <c r="G30" i="6" s="1"/>
  <c r="D29" i="6"/>
  <c r="G29" i="6" s="1"/>
  <c r="D28" i="6"/>
  <c r="G28" i="6" s="1"/>
  <c r="D27" i="6"/>
  <c r="G27" i="6" s="1"/>
  <c r="D26" i="6"/>
  <c r="G26" i="6" s="1"/>
  <c r="D25" i="6"/>
  <c r="G25" i="6" s="1"/>
  <c r="D24" i="6"/>
  <c r="G24" i="6" s="1"/>
  <c r="D23" i="6"/>
  <c r="G23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D13" i="6"/>
  <c r="G13" i="6" s="1"/>
  <c r="F68" i="6"/>
  <c r="F64" i="6"/>
  <c r="F56" i="6"/>
  <c r="F52" i="6"/>
  <c r="F42" i="6"/>
  <c r="F32" i="6"/>
  <c r="F22" i="6"/>
  <c r="F12" i="6"/>
  <c r="F4" i="6"/>
  <c r="E68" i="6"/>
  <c r="E64" i="6"/>
  <c r="E56" i="6"/>
  <c r="E52" i="6"/>
  <c r="E42" i="6"/>
  <c r="E32" i="6"/>
  <c r="E22" i="6"/>
  <c r="E12" i="6"/>
  <c r="E4" i="6"/>
  <c r="C68" i="6"/>
  <c r="C64" i="6"/>
  <c r="C56" i="6"/>
  <c r="C52" i="6"/>
  <c r="C42" i="6"/>
  <c r="C32" i="6"/>
  <c r="C22" i="6"/>
  <c r="C12" i="6"/>
  <c r="C4" i="6"/>
  <c r="B68" i="6"/>
  <c r="B64" i="6"/>
  <c r="B56" i="6"/>
  <c r="B52" i="6"/>
  <c r="B42" i="6"/>
  <c r="B32" i="6"/>
  <c r="B22" i="6"/>
  <c r="B12" i="6"/>
  <c r="B4" i="6"/>
  <c r="D52" i="6" l="1"/>
  <c r="G52" i="6" s="1"/>
  <c r="D42" i="6"/>
  <c r="G42" i="6" s="1"/>
  <c r="D68" i="6"/>
  <c r="G68" i="6" s="1"/>
  <c r="D12" i="6"/>
  <c r="G12" i="6" s="1"/>
  <c r="D22" i="6"/>
  <c r="G22" i="6" s="1"/>
  <c r="D32" i="6"/>
  <c r="G32" i="6" s="1"/>
  <c r="D64" i="6"/>
  <c r="G64" i="6" s="1"/>
  <c r="D56" i="6"/>
  <c r="G56" i="6" s="1"/>
  <c r="F76" i="6"/>
  <c r="B76" i="6"/>
  <c r="C76" i="6"/>
  <c r="D4" i="6"/>
  <c r="E76" i="6"/>
  <c r="D15" i="8"/>
  <c r="B41" i="5"/>
  <c r="G24" i="5"/>
  <c r="G15" i="5"/>
  <c r="D35" i="5"/>
  <c r="G37" i="5"/>
  <c r="G35" i="5" s="1"/>
  <c r="D5" i="5"/>
  <c r="G12" i="5"/>
  <c r="G5" i="5" s="1"/>
  <c r="C41" i="5"/>
  <c r="E41" i="5"/>
  <c r="F41" i="5"/>
  <c r="D24" i="5"/>
  <c r="D15" i="5"/>
  <c r="G15" i="8"/>
  <c r="D41" i="5" l="1"/>
  <c r="D76" i="6"/>
  <c r="G4" i="6"/>
  <c r="G76" i="6" s="1"/>
  <c r="G41" i="5"/>
</calcChain>
</file>

<file path=xl/sharedStrings.xml><?xml version="1.0" encoding="utf-8"?>
<sst xmlns="http://schemas.openxmlformats.org/spreadsheetml/2006/main" count="221" uniqueCount="168">
  <si>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</si>
  <si>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</si>
  <si>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</si>
  <si>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</si>
  <si>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</si>
  <si>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</si>
  <si>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</si>
  <si>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</si>
  <si>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</si>
  <si>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</si>
  <si>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</si>
  <si>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</si>
  <si>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</si>
  <si>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</si>
  <si>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</si>
  <si>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</si>
  <si>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</si>
  <si>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</si>
  <si>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</si>
  <si>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</si>
  <si>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</si>
  <si>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</si>
  <si>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</si>
  <si>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</si>
  <si>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</si>
  <si>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</si>
  <si>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</si>
  <si>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</si>
  <si>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</si>
  <si>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</si>
  <si>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</si>
  <si>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</si>
  <si>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</si>
  <si>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</si>
  <si>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</si>
  <si>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</si>
  <si>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</si>
  <si>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</si>
  <si>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</si>
  <si>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</si>
  <si>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</si>
  <si>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</si>
  <si>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</si>
  <si>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</si>
  <si>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</si>
  <si>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</si>
  <si>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</si>
  <si>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</si>
  <si>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</si>
  <si>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</si>
  <si>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</si>
  <si>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</si>
  <si>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</si>
  <si>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</si>
  <si>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</si>
  <si>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</si>
  <si>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</si>
  <si>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</si>
  <si>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</si>
  <si>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</si>
  <si>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</si>
  <si>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</si>
  <si>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</si>
  <si>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</si>
  <si>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</si>
  <si>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</si>
  <si>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</si>
  <si>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</si>
  <si>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</si>
  <si>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</si>
  <si>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</si>
  <si>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</si>
  <si>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</si>
  <si>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</si>
  <si>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</si>
  <si>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</si>
  <si>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</si>
  <si>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</si>
  <si>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</si>
  <si>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</si>
  <si>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</si>
  <si>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</si>
  <si>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</si>
  <si>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</si>
  <si>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</si>
  <si>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</si>
  <si>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</si>
  <si>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</si>
  <si>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</si>
  <si>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</si>
  <si>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</si>
  <si>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</si>
  <si>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</si>
  <si>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</si>
  <si>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</si>
  <si>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</si>
  <si>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</si>
  <si>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</si>
  <si>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</si>
  <si>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</si>
  <si>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</si>
  <si>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</si>
  <si>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</si>
  <si>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</si>
  <si>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</si>
  <si>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</si>
  <si>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</si>
  <si>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</si>
  <si>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</si>
  <si>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</si>
  <si>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</si>
  <si>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</si>
  <si>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</si>
  <si>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</si>
  <si>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</si>
  <si>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“Bajo protesta de decir verdad declaramos que los Estados Financieros y sus notas, son razonablemente correctos y son responsabilidad del emisor”</t>
  </si>
  <si>
    <t>Coordinación de la Política de Gobierno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</si>
  <si>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</si>
  <si>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</si>
  <si>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</si>
  <si>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</si>
  <si>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</si>
  <si>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Total del Egreso</t>
  </si>
  <si>
    <t>Órganos Autónomos</t>
  </si>
  <si>
    <t>Entidades Paraestatales Empresariales Financieras No Monetarias con Participación Estatal Mayoritaria</t>
  </si>
  <si>
    <t>Entidades Paramunicipales (en sus diferentes clasificaciones)</t>
  </si>
  <si>
    <t>Servicios de Comunicación Social y Publicidad</t>
  </si>
  <si>
    <t>Inversiones Para el Fomento de Actividades Productivas</t>
  </si>
  <si>
    <t>MUNICIPIO JARAL DEL PROGRESO, GTO.
Estado Analítico del Ejercicio del Presupuesto de Egresos
Clasificación por Objeto del Gasto (Capítulo y Concepto)
Del 1 de Enero al 30 de Junio de 2026
(Cifras en Pesos)</t>
  </si>
  <si>
    <t>MUNICIPIO JARAL DEL PROGRESO, GTO.
Estado Analítico del Ejercicio del Presupuesto de Egresos
Clasificación Económica (por Tipo de Gasto)
Del 1 de Enero al 30 de Junio de 2026
(Cifras en Pesos)</t>
  </si>
  <si>
    <t>31111M160010100 DESPACHO DE PRESIDENCIA</t>
  </si>
  <si>
    <t>31111M160010300 COMUNICACION SOCIAL</t>
  </si>
  <si>
    <t>31111M160020000 SINDICO(S)</t>
  </si>
  <si>
    <t>31111M160030000 REGIDORES</t>
  </si>
  <si>
    <t>31111M160040100 DESPACHO SECRETARIA DE A</t>
  </si>
  <si>
    <t>31111M160040300 SIST PROT INT DER NIÑAS,</t>
  </si>
  <si>
    <t>31111M160040400  ARCHIVO MUNICIPAL</t>
  </si>
  <si>
    <t>31111M160040500 UNIDAD DE ATN AL MIGRANT</t>
  </si>
  <si>
    <t>31111M160050100 UNIDAD DE FINANZAS</t>
  </si>
  <si>
    <t>31111M160050200 UNIDAD DE FISCALIZACION</t>
  </si>
  <si>
    <t>31111M160050300 UNIDAD DE CATASTRO</t>
  </si>
  <si>
    <t>31111M160060000 UNIDAD DE ACCESO LA INFO</t>
  </si>
  <si>
    <t>31111M160070000 DES INSTITUCIONAL E INNO</t>
  </si>
  <si>
    <t>31111M160100100 UNIDAD ADMVA DE SERVICIO</t>
  </si>
  <si>
    <t>31111M160100200 UNIDAD ALUMBRADO PUBLICO</t>
  </si>
  <si>
    <t>31111M160100300 UNIDAD LIMPIA</t>
  </si>
  <si>
    <t>31111M160100400 UNIDAD AREA PARQUES Y JA</t>
  </si>
  <si>
    <t>31111M160100500 UNIDAD RASTRO MUNICPAL</t>
  </si>
  <si>
    <t>31111M160100600 UNIDAD MERCADO</t>
  </si>
  <si>
    <t>31111M160100700 UNIDAD PANTEONES</t>
  </si>
  <si>
    <t>31111M160110000 COORDINACION JURIDICA LA</t>
  </si>
  <si>
    <t>31111M160120100 DIRECCION DE DESARROLLO</t>
  </si>
  <si>
    <t>31111M160120200 COORDINACION DE PROGRAMA</t>
  </si>
  <si>
    <t>31111M160130100 DESARROLLO RURAL</t>
  </si>
  <si>
    <t>31111M160130200 DELEGADOS MUNICIPALES</t>
  </si>
  <si>
    <t>31111M160140000 DESARROLLO ECONOMICO TUR</t>
  </si>
  <si>
    <t>31111M160150100 DIRECCION DE POLICIA Y T</t>
  </si>
  <si>
    <t>31111M160150200 PROTECCION CIVIL/BOMBERO</t>
  </si>
  <si>
    <t>31111M160160100 UNIDAD CASA DE LA CULTUR</t>
  </si>
  <si>
    <t>31111M160160200 COORDINACION DE BIBLIOTE</t>
  </si>
  <si>
    <t>31111M160170000 COMISION MPAL D DEPORTE</t>
  </si>
  <si>
    <t>31111M160180000 INSTANCIA MUNICIPAL DE A</t>
  </si>
  <si>
    <t>31111M160190000 PROCURADURIA AUXILIAR</t>
  </si>
  <si>
    <t>31111M160200000 CONTRALORIA MUNICIPAL</t>
  </si>
  <si>
    <t>31111M160210000 DIRECCION DE OBRAS PUBLI</t>
  </si>
  <si>
    <t>31111M160900100 SIST PARA DES. INTEGRAL</t>
  </si>
  <si>
    <t>MUNICIPIO JARAL DEL PROGRESO, GTO.
Estado Analítico del Ejercicio del Presupuesto de Egresos
Clasificación Administrativa
Del 1 de Enero al 30 de Junio de 2026
(Cifras en Pesos)</t>
  </si>
  <si>
    <t>MUNICIPIO JARAL DEL PROGRESO, GTO.
Estado Analítico del Ejercicio del Presupuesto de Egresos
Clasificación Funcional (Finalidad y Función)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</si>
</sst>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40">
    <xf numFmtId="0" fontId="0" fillId="0" borderId="0" xfId="0"/>
    <xf numFmtId="0" fontId="0" fillId="0" borderId="0" xfId="0" applyProtection="1">
      <protection locked="0"/>
    </xf>
    <xf numFmtId="4" fontId="6" fillId="2" borderId="5" xfId="9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4" fontId="2" fillId="0" borderId="9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2" fillId="0" borderId="0" xfId="0" applyFont="1" applyAlignment="1">
      <alignment horizontal="left" indent="1"/>
    </xf>
    <xf numFmtId="0" fontId="2" fillId="0" borderId="4" xfId="0" applyFont="1" applyBorder="1" applyAlignment="1">
      <alignment horizontal="left" indent="1"/>
    </xf>
    <xf numFmtId="0" fontId="2" fillId="0" borderId="2" xfId="9" applyFont="1" applyBorder="1" applyAlignment="1">
      <alignment horizontal="left" vertical="center" indent="1"/>
    </xf>
    <xf numFmtId="0" fontId="2" fillId="0" borderId="3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2" fillId="0" borderId="0" xfId="0" applyFont="1" applyAlignment="1">
      <alignment horizontal="left" wrapText="1" indent="1"/>
    </xf>
    <xf numFmtId="0" fontId="6" fillId="2" borderId="3" xfId="9" applyFont="1" applyFill="1" applyBorder="1" applyAlignment="1">
      <alignment horizontal="center" vertical="center"/>
    </xf>
    <xf numFmtId="0" fontId="6" fillId="2" borderId="2" xfId="9" applyFont="1" applyFill="1" applyBorder="1" applyAlignment="1">
      <alignment vertical="center"/>
    </xf>
    <xf numFmtId="0" fontId="6" fillId="0" borderId="0" xfId="9" applyFont="1" applyAlignment="1">
      <alignment vertical="center"/>
    </xf>
    <xf numFmtId="0" fontId="6" fillId="0" borderId="11" xfId="9" applyFont="1" applyBorder="1" applyAlignment="1">
      <alignment horizontal="center" vertical="center" wrapText="1"/>
    </xf>
    <xf numFmtId="0" fontId="2" fillId="0" borderId="4" xfId="0" applyFont="1" applyBorder="1"/>
    <xf numFmtId="0" fontId="6" fillId="0" borderId="0" xfId="0" applyFont="1"/>
    <xf numFmtId="0" fontId="6" fillId="0" borderId="3" xfId="0" applyFont="1" applyBorder="1"/>
    <xf numFmtId="0" fontId="6" fillId="0" borderId="8" xfId="0" applyFont="1" applyBorder="1" applyAlignment="1" applyProtection="1">
      <alignment horizontal="center"/>
      <protection locked="0"/>
    </xf>
    <xf numFmtId="0" fontId="6" fillId="2" borderId="7" xfId="9" applyFont="1" applyFill="1" applyBorder="1" applyAlignment="1" applyProtection="1">
      <alignment horizontal="center" vertical="center" wrapText="1"/>
      <protection locked="0"/>
    </xf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4" fontId="6" fillId="2" borderId="9" xfId="9" applyNumberFormat="1" applyFont="1" applyFill="1" applyBorder="1" applyAlignment="1">
      <alignment horizontal="center" vertical="center" wrapText="1"/>
    </xf>
    <xf numFmtId="4" fontId="6" fillId="2" borderId="10" xfId="9" applyNumberFormat="1" applyFont="1" applyFill="1" applyBorder="1" applyAlignment="1">
      <alignment horizontal="center" vertical="center" wrapText="1"/>
    </xf>
    <xf numFmtId="0" fontId="6" fillId="2" borderId="6" xfId="9" applyFont="1" applyFill="1" applyBorder="1" applyAlignment="1" applyProtection="1">
      <alignment horizontal="center" vertical="center" wrapText="1"/>
      <protection locked="0"/>
    </xf>
    <xf numFmtId="0" fontId="6" fillId="2" borderId="13" xfId="9" applyFont="1" applyFill="1" applyBorder="1" applyAlignment="1" applyProtection="1">
      <alignment horizontal="center" vertical="center" wrapText="1"/>
      <protection locked="0"/>
    </xf>
    <xf numFmtId="0" fontId="6" fillId="2" borderId="12" xfId="9" applyFont="1" applyFill="1" applyBorder="1" applyAlignment="1" applyProtection="1">
      <alignment horizontal="center" vertical="center" wrapText="1"/>
      <protection locked="0"/>
    </xf>
    <xf numFmtId="0" fontId="6" fillId="2" borderId="2" xfId="9" applyFont="1" applyFill="1" applyBorder="1" applyAlignment="1" applyProtection="1">
      <alignment horizontal="center" vertical="center" wrapText="1"/>
      <protection locked="0"/>
    </xf>
    <xf numFmtId="4" fontId="2" fillId="0" borderId="11" xfId="0" applyNumberFormat="1" applyFont="1" applyBorder="1" applyProtection="1">
      <protection locked="0"/>
    </xf>
    <xf numFmtId="4" fontId="6" fillId="0" borderId="5" xfId="0" applyNumberFormat="1" applyFont="1" applyBorder="1" applyProtection="1">
      <protection locked="0"/>
    </xf>
    <xf numFmtId="4" fontId="2" fillId="0" borderId="10" xfId="0" applyNumberFormat="1" applyFont="1" applyBorder="1" applyProtection="1">
      <protection locked="0"/>
    </xf>
    <xf numFmtId="4" fontId="6" fillId="0" borderId="10" xfId="0" applyNumberFormat="1" applyFont="1" applyBorder="1" applyProtection="1">
      <protection locked="0"/>
    </xf>
    <xf numFmtId="4" fontId="6" fillId="0" borderId="9" xfId="0" applyNumberFormat="1" applyFont="1" applyBorder="1" applyProtection="1">
      <protection locked="0"/>
    </xf>
    <xf numFmtId="4" fontId="6" fillId="0" borderId="11" xfId="0" applyNumberFormat="1" applyFont="1" applyBorder="1" applyProtection="1"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68580</xdr:rowOff>
    </xdr:from>
    <xdr:to>
      <xdr:col>0</xdr:col>
      <xdr:colOff>807720</xdr:colOff>
      <xdr:row>0</xdr:row>
      <xdr:rowOff>579120</xdr:rowOff>
    </xdr:to>
    <xdr:pic>
      <xdr:nvPicPr>
        <xdr:cNvPr id="2" name="Imagen 1" descr="Imagen que contiene Dibujo de ingeniería">
          <a:extLst>
            <a:ext uri="{FF2B5EF4-FFF2-40B4-BE49-F238E27FC236}">
              <a16:creationId xmlns:a16="http://schemas.microsoft.com/office/drawing/2014/main" id="{D265046D-BE2A-4060-9048-4AE629A31C1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324" t="1866" r="4827" b="87343"/>
        <a:stretch/>
      </xdr:blipFill>
      <xdr:spPr bwMode="auto">
        <a:xfrm>
          <a:off x="76200" y="68580"/>
          <a:ext cx="731520" cy="5105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1051560</xdr:colOff>
      <xdr:row>80</xdr:row>
      <xdr:rowOff>68580</xdr:rowOff>
    </xdr:from>
    <xdr:to>
      <xdr:col>5</xdr:col>
      <xdr:colOff>525780</xdr:colOff>
      <xdr:row>85</xdr:row>
      <xdr:rowOff>119441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72576AE-5BBD-40E7-A94D-764E6B575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560" y="12844780"/>
          <a:ext cx="7678420" cy="6858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1112520</xdr:colOff>
      <xdr:row>19</xdr:row>
      <xdr:rowOff>121920</xdr:rowOff>
    </xdr:from>
    <xdr:to>
      <xdr:col>6</xdr:col>
      <xdr:colOff>76200</xdr:colOff>
      <xdr:row>25</xdr:row>
      <xdr:rowOff>45781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E79E767-C5EB-4462-A51C-60279FC8B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520" y="3268980"/>
          <a:ext cx="6385560" cy="701101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0</xdr:row>
      <xdr:rowOff>76200</xdr:rowOff>
    </xdr:from>
    <xdr:to>
      <xdr:col>0</xdr:col>
      <xdr:colOff>883920</xdr:colOff>
      <xdr:row>0</xdr:row>
      <xdr:rowOff>586740</xdr:rowOff>
    </xdr:to>
    <xdr:pic>
      <xdr:nvPicPr>
        <xdr:cNvPr id="3" name="Imagen 2" descr="Imagen que contiene Dibujo de ingeniería">
          <a:extLst>
            <a:ext uri="{FF2B5EF4-FFF2-40B4-BE49-F238E27FC236}">
              <a16:creationId xmlns:a16="http://schemas.microsoft.com/office/drawing/2014/main" id="{769446F3-979E-4C80-9801-5A7C9C0F32B2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324" t="1866" r="4827" b="87343"/>
        <a:stretch/>
      </xdr:blipFill>
      <xdr:spPr bwMode="auto">
        <a:xfrm>
          <a:off x="152400" y="76200"/>
          <a:ext cx="731520" cy="5105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205740</xdr:colOff>
      <xdr:row>0</xdr:row>
      <xdr:rowOff>137160</xdr:rowOff>
    </xdr:from>
    <xdr:to>
      <xdr:col>0</xdr:col>
      <xdr:colOff>937260</xdr:colOff>
      <xdr:row>0</xdr:row>
      <xdr:rowOff>647700</xdr:rowOff>
    </xdr:to>
    <xdr:pic>
      <xdr:nvPicPr>
        <xdr:cNvPr id="2" name="Imagen 1" descr="Imagen que contiene Dibujo de ingeniería">
          <a:extLst>
            <a:ext uri="{FF2B5EF4-FFF2-40B4-BE49-F238E27FC236}">
              <a16:creationId xmlns:a16="http://schemas.microsoft.com/office/drawing/2014/main" id="{1CA18C3B-74D3-44B6-9FF0-9F17E091F1B7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324" t="1866" r="4827" b="87343"/>
        <a:stretch/>
      </xdr:blipFill>
      <xdr:spPr bwMode="auto">
        <a:xfrm>
          <a:off x="205740" y="137160"/>
          <a:ext cx="731520" cy="5105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1127760</xdr:colOff>
      <xdr:row>80</xdr:row>
      <xdr:rowOff>76200</xdr:rowOff>
    </xdr:from>
    <xdr:to>
      <xdr:col>5</xdr:col>
      <xdr:colOff>495300</xdr:colOff>
      <xdr:row>86</xdr:row>
      <xdr:rowOff>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1E579F1-0286-44EA-B361-F4E3C0A02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7760" y="11262360"/>
          <a:ext cx="6705600" cy="7011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1021080</xdr:colOff>
      <xdr:row>46</xdr:row>
      <xdr:rowOff>7620</xdr:rowOff>
    </xdr:from>
    <xdr:to>
      <xdr:col>6</xdr:col>
      <xdr:colOff>114300</xdr:colOff>
      <xdr:row>51</xdr:row>
      <xdr:rowOff>61021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316C8E-A9FF-46D4-9533-FA7642A01A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1080" y="6751320"/>
          <a:ext cx="8183880" cy="701101"/>
        </a:xfrm>
        <a:prstGeom prst="rect">
          <a:avLst/>
        </a:prstGeom>
      </xdr:spPr>
    </xdr:pic>
    <xdr:clientData/>
  </xdr:twoCellAnchor>
  <xdr:twoCellAnchor editAs="oneCell">
    <xdr:from>
      <xdr:col>0</xdr:col>
      <xdr:colOff>281940</xdr:colOff>
      <xdr:row>0</xdr:row>
      <xdr:rowOff>114300</xdr:rowOff>
    </xdr:from>
    <xdr:to>
      <xdr:col>0</xdr:col>
      <xdr:colOff>1013460</xdr:colOff>
      <xdr:row>0</xdr:row>
      <xdr:rowOff>624840</xdr:rowOff>
    </xdr:to>
    <xdr:pic>
      <xdr:nvPicPr>
        <xdr:cNvPr id="3" name="Imagen 2" descr="Imagen que contiene Dibujo de ingeniería">
          <a:extLst>
            <a:ext uri="{FF2B5EF4-FFF2-40B4-BE49-F238E27FC236}">
              <a16:creationId xmlns:a16="http://schemas.microsoft.com/office/drawing/2014/main" id="{56F14A6A-5DDA-4A16-A945-9BDEE374DC0F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324" t="1866" r="4827" b="87343"/>
        <a:stretch/>
      </xdr:blipFill>
      <xdr:spPr bwMode="auto">
        <a:xfrm>
          <a:off x="281940" y="114300"/>
          <a:ext cx="731520" cy="5105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9"/>
  <sheetViews>
    <sheetView showGridLines="0" view="pageBreakPreview" topLeftCell="A60" zoomScale="140" zoomScaleNormal="100" zoomScaleSheetLayoutView="140" workbookViewId="0">
      <selection activeCell="F79" sqref="F79"/>
    </sheetView>
  </sheetViews>
  <sheetFormatPr baseColWidth="10" defaultColWidth="12" defaultRowHeight="10.199999999999999" x14ac:dyDescent="0.2"/>
  <cols>
    <col min="1" max="1" width="80.42578125" style="1" customWidth="1"/>
    <col min="2" max="7" width="18.28515625" style="1" customWidth="1"/>
    <col min="8" max="16384" width="12" style="1"/>
  </cols>
  <sheetData>
    <row r="1" spans="1:7" ht="57" customHeight="1" x14ac:dyDescent="0.2">
      <c r="A1" s="31" t="s">
        <v>166</v>
      </c>
      <c r="B1" s="32"/>
      <c r="C1" s="32"/>
      <c r="D1" s="32"/>
      <c r="E1" s="32"/>
      <c r="F1" s="32"/>
      <c r="G1" s="33"/>
    </row>
    <row r="2" spans="1:7" x14ac:dyDescent="0.2">
      <c r="A2" s="19"/>
      <c r="B2" s="30" t="s">
        <v>56</v>
      </c>
      <c r="C2" s="26"/>
      <c r="D2" s="26"/>
      <c r="E2" s="26"/>
      <c r="F2" s="27"/>
      <c r="G2" s="28" t="s">
        <v>55</v>
      </c>
    </row>
    <row r="3" spans="1:7" ht="24.9" customHeight="1" x14ac:dyDescent="0.2">
      <c r="A3" s="18" t="s">
        <v>50</v>
      </c>
      <c r="B3" s="2" t="s">
        <v>51</v>
      </c>
      <c r="C3" s="2" t="s">
        <v>114</v>
      </c>
      <c r="D3" s="2" t="s">
        <v>52</v>
      </c>
      <c r="E3" s="2" t="s">
        <v>53</v>
      </c>
      <c r="F3" s="2" t="s">
        <v>54</v>
      </c>
      <c r="G3" s="29"/>
    </row>
    <row r="4" spans="1:7" x14ac:dyDescent="0.2">
      <c r="A4" s="13"/>
      <c r="B4" s="4"/>
      <c r="C4" s="4"/>
      <c r="D4" s="4"/>
      <c r="E4" s="4"/>
      <c r="F4" s="4"/>
      <c r="G4" s="4"/>
    </row>
    <row r="5" spans="1:7" x14ac:dyDescent="0.2">
      <c r="A5" s="14" t="s">
        <v>130</v>
      </c>
      <c r="B5" s="34">
        <v>18686476.82</v>
      </c>
      <c r="C5" s="34">
        <v>785412.34</v>
      </c>
      <c r="D5" s="34">
        <f>B5+C5</f>
        <v>19471889.16</v>
      </c>
      <c r="E5" s="34">
        <v>9578497.3100000005</v>
      </c>
      <c r="F5" s="34">
        <v>9578497.3100000005</v>
      </c>
      <c r="G5" s="34">
        <f>D5-E5</f>
        <v>9893391.8499999996</v>
      </c>
    </row>
    <row r="6" spans="1:7" x14ac:dyDescent="0.2">
      <c r="A6" s="14" t="s">
        <v>131</v>
      </c>
      <c r="B6" s="34">
        <v>2738780.18</v>
      </c>
      <c r="C6" s="34">
        <v>169349.54</v>
      </c>
      <c r="D6" s="34">
        <f t="shared" ref="D6:D11" si="0">B6+C6</f>
        <v>2908129.72</v>
      </c>
      <c r="E6" s="34">
        <v>528497.21</v>
      </c>
      <c r="F6" s="34">
        <v>528497.21</v>
      </c>
      <c r="G6" s="34">
        <f t="shared" ref="G6:G11" si="1">D6-E6</f>
        <v>2379632.5100000002</v>
      </c>
    </row>
    <row r="7" spans="1:7" x14ac:dyDescent="0.2">
      <c r="A7" s="14" t="s">
        <v>132</v>
      </c>
      <c r="B7" s="34">
        <v>594185.93999999994</v>
      </c>
      <c r="C7" s="34">
        <v>-2380.92</v>
      </c>
      <c r="D7" s="34">
        <f t="shared" si="0"/>
        <v>591805.0199999999</v>
      </c>
      <c r="E7" s="34">
        <v>251975.65</v>
      </c>
      <c r="F7" s="34">
        <v>251975.65</v>
      </c>
      <c r="G7" s="34">
        <f t="shared" si="1"/>
        <v>339829.36999999988</v>
      </c>
    </row>
    <row r="8" spans="1:7" x14ac:dyDescent="0.2">
      <c r="A8" s="14" t="s">
        <v>133</v>
      </c>
      <c r="B8" s="34">
        <v>3572632.26</v>
      </c>
      <c r="C8" s="34">
        <v>0</v>
      </c>
      <c r="D8" s="34">
        <f t="shared" si="0"/>
        <v>3572632.26</v>
      </c>
      <c r="E8" s="34">
        <v>1532686.8</v>
      </c>
      <c r="F8" s="34">
        <v>1532686.8</v>
      </c>
      <c r="G8" s="34">
        <f t="shared" si="1"/>
        <v>2039945.4599999997</v>
      </c>
    </row>
    <row r="9" spans="1:7" x14ac:dyDescent="0.2">
      <c r="A9" s="14" t="s">
        <v>134</v>
      </c>
      <c r="B9" s="34">
        <v>1148741.31</v>
      </c>
      <c r="C9" s="34">
        <v>7014.73</v>
      </c>
      <c r="D9" s="34">
        <f t="shared" si="0"/>
        <v>1155756.04</v>
      </c>
      <c r="E9" s="34">
        <v>468340.11</v>
      </c>
      <c r="F9" s="34">
        <v>468340.11</v>
      </c>
      <c r="G9" s="34">
        <f t="shared" si="1"/>
        <v>687415.93</v>
      </c>
    </row>
    <row r="10" spans="1:7" x14ac:dyDescent="0.2">
      <c r="A10" s="14" t="s">
        <v>135</v>
      </c>
      <c r="B10" s="34">
        <v>310767.15000000002</v>
      </c>
      <c r="C10" s="34">
        <v>-13000</v>
      </c>
      <c r="D10" s="34">
        <f t="shared" si="0"/>
        <v>297767.15000000002</v>
      </c>
      <c r="E10" s="34">
        <v>121890.6</v>
      </c>
      <c r="F10" s="34">
        <v>121890.6</v>
      </c>
      <c r="G10" s="34">
        <f t="shared" si="1"/>
        <v>175876.55000000002</v>
      </c>
    </row>
    <row r="11" spans="1:7" x14ac:dyDescent="0.2">
      <c r="A11" s="14" t="s">
        <v>136</v>
      </c>
      <c r="B11" s="34">
        <v>290864.06</v>
      </c>
      <c r="C11" s="34">
        <v>-9000</v>
      </c>
      <c r="D11" s="34">
        <f t="shared" si="0"/>
        <v>281864.06</v>
      </c>
      <c r="E11" s="34">
        <v>116150.81</v>
      </c>
      <c r="F11" s="34">
        <v>116150.81</v>
      </c>
      <c r="G11" s="34">
        <f t="shared" si="1"/>
        <v>165713.25</v>
      </c>
    </row>
    <row r="12" spans="1:7" x14ac:dyDescent="0.2">
      <c r="A12" s="14" t="s">
        <v>137</v>
      </c>
      <c r="B12" s="34">
        <v>454538.76</v>
      </c>
      <c r="C12" s="34">
        <v>-11000</v>
      </c>
      <c r="D12" s="34">
        <f t="shared" ref="D12" si="2">B12+C12</f>
        <v>443538.76</v>
      </c>
      <c r="E12" s="34">
        <v>99329.98</v>
      </c>
      <c r="F12" s="34">
        <v>99329.98</v>
      </c>
      <c r="G12" s="34">
        <f t="shared" ref="G12" si="3">D12-E12</f>
        <v>344208.78</v>
      </c>
    </row>
    <row r="13" spans="1:7" x14ac:dyDescent="0.2">
      <c r="A13" s="14" t="s">
        <v>138</v>
      </c>
      <c r="B13" s="34">
        <v>8857630.4499999993</v>
      </c>
      <c r="C13" s="34">
        <v>289295.08</v>
      </c>
      <c r="D13" s="34">
        <f t="shared" ref="D13" si="4">B13+C13</f>
        <v>9146925.5299999993</v>
      </c>
      <c r="E13" s="34">
        <v>4227162.04</v>
      </c>
      <c r="F13" s="34">
        <v>4227162.04</v>
      </c>
      <c r="G13" s="34">
        <f t="shared" ref="G13" si="5">D13-E13</f>
        <v>4919763.4899999993</v>
      </c>
    </row>
    <row r="14" spans="1:7" x14ac:dyDescent="0.2">
      <c r="A14" s="14" t="s">
        <v>139</v>
      </c>
      <c r="B14" s="34">
        <v>1245010.17</v>
      </c>
      <c r="C14" s="34">
        <v>-5382.9</v>
      </c>
      <c r="D14" s="34">
        <f t="shared" ref="D14" si="6">B14+C14</f>
        <v>1239627.27</v>
      </c>
      <c r="E14" s="34">
        <v>502390.62</v>
      </c>
      <c r="F14" s="34">
        <v>502390.62</v>
      </c>
      <c r="G14" s="34">
        <f t="shared" ref="G14" si="7">D14-E14</f>
        <v>737236.65</v>
      </c>
    </row>
    <row r="15" spans="1:7" x14ac:dyDescent="0.2">
      <c r="A15" s="14" t="s">
        <v>140</v>
      </c>
      <c r="B15" s="34">
        <v>2226117.0099999998</v>
      </c>
      <c r="C15" s="34">
        <v>87814.35</v>
      </c>
      <c r="D15" s="34">
        <f t="shared" ref="D15" si="8">B15+C15</f>
        <v>2313931.36</v>
      </c>
      <c r="E15" s="34">
        <v>944116.76</v>
      </c>
      <c r="F15" s="34">
        <v>944116.76</v>
      </c>
      <c r="G15" s="34">
        <f t="shared" ref="G15" si="9">D15-E15</f>
        <v>1369814.5999999999</v>
      </c>
    </row>
    <row r="16" spans="1:7" x14ac:dyDescent="0.2">
      <c r="A16" s="14" t="s">
        <v>141</v>
      </c>
      <c r="B16" s="34">
        <v>498049.2</v>
      </c>
      <c r="C16" s="34">
        <v>34694.54</v>
      </c>
      <c r="D16" s="34">
        <f t="shared" ref="D16" si="10">B16+C16</f>
        <v>532743.74</v>
      </c>
      <c r="E16" s="34">
        <v>202252.36</v>
      </c>
      <c r="F16" s="34">
        <v>202252.36</v>
      </c>
      <c r="G16" s="34">
        <f t="shared" ref="G16" si="11">D16-E16</f>
        <v>330491.38</v>
      </c>
    </row>
    <row r="17" spans="1:7" x14ac:dyDescent="0.2">
      <c r="A17" s="14" t="s">
        <v>142</v>
      </c>
      <c r="B17" s="34">
        <v>18877439.43</v>
      </c>
      <c r="C17" s="34">
        <v>85326.29</v>
      </c>
      <c r="D17" s="34">
        <f t="shared" ref="D17" si="12">B17+C17</f>
        <v>18962765.719999999</v>
      </c>
      <c r="E17" s="34">
        <v>4304707.8099999996</v>
      </c>
      <c r="F17" s="34">
        <v>4304707.8099999996</v>
      </c>
      <c r="G17" s="34">
        <f t="shared" ref="G17" si="13">D17-E17</f>
        <v>14658057.91</v>
      </c>
    </row>
    <row r="18" spans="1:7" x14ac:dyDescent="0.2">
      <c r="A18" s="14" t="s">
        <v>143</v>
      </c>
      <c r="B18" s="34">
        <v>4854248.55</v>
      </c>
      <c r="C18" s="34">
        <v>541924.11</v>
      </c>
      <c r="D18" s="34">
        <f t="shared" ref="D18" si="14">B18+C18</f>
        <v>5396172.6600000001</v>
      </c>
      <c r="E18" s="34">
        <v>3583119.77</v>
      </c>
      <c r="F18" s="34">
        <v>3578189.77</v>
      </c>
      <c r="G18" s="34">
        <f t="shared" ref="G18" si="15">D18-E18</f>
        <v>1813052.8900000001</v>
      </c>
    </row>
    <row r="19" spans="1:7" x14ac:dyDescent="0.2">
      <c r="A19" s="14" t="s">
        <v>144</v>
      </c>
      <c r="B19" s="34">
        <v>8222691.6900000004</v>
      </c>
      <c r="C19" s="34">
        <v>519234.53</v>
      </c>
      <c r="D19" s="34">
        <f t="shared" ref="D19" si="16">B19+C19</f>
        <v>8741926.2200000007</v>
      </c>
      <c r="E19" s="34">
        <v>4662841.76</v>
      </c>
      <c r="F19" s="34">
        <v>2817518.88</v>
      </c>
      <c r="G19" s="34">
        <f t="shared" ref="G19" si="17">D19-E19</f>
        <v>4079084.4600000009</v>
      </c>
    </row>
    <row r="20" spans="1:7" x14ac:dyDescent="0.2">
      <c r="A20" s="14" t="s">
        <v>145</v>
      </c>
      <c r="B20" s="34">
        <v>13536001</v>
      </c>
      <c r="C20" s="34">
        <v>1980017.8</v>
      </c>
      <c r="D20" s="34">
        <f t="shared" ref="D20" si="18">B20+C20</f>
        <v>15516018.800000001</v>
      </c>
      <c r="E20" s="34">
        <v>8505381.2599999998</v>
      </c>
      <c r="F20" s="34">
        <v>8425108.9600000009</v>
      </c>
      <c r="G20" s="34">
        <f t="shared" ref="G20" si="19">D20-E20</f>
        <v>7010637.540000001</v>
      </c>
    </row>
    <row r="21" spans="1:7" x14ac:dyDescent="0.2">
      <c r="A21" s="14" t="s">
        <v>146</v>
      </c>
      <c r="B21" s="34">
        <v>825996.09</v>
      </c>
      <c r="C21" s="34">
        <v>-81450.75</v>
      </c>
      <c r="D21" s="34">
        <f t="shared" ref="D21" si="20">B21+C21</f>
        <v>744545.34</v>
      </c>
      <c r="E21" s="34">
        <v>364402.65</v>
      </c>
      <c r="F21" s="34">
        <v>364402.65</v>
      </c>
      <c r="G21" s="34">
        <f t="shared" ref="G21" si="21">D21-E21</f>
        <v>380142.68999999994</v>
      </c>
    </row>
    <row r="22" spans="1:7" x14ac:dyDescent="0.2">
      <c r="A22" s="14" t="s">
        <v>147</v>
      </c>
      <c r="B22" s="34">
        <v>1347847.15</v>
      </c>
      <c r="C22" s="34">
        <v>107730.83</v>
      </c>
      <c r="D22" s="34">
        <f t="shared" ref="D22" si="22">B22+C22</f>
        <v>1455577.98</v>
      </c>
      <c r="E22" s="34">
        <v>451381.96</v>
      </c>
      <c r="F22" s="34">
        <v>451381.96</v>
      </c>
      <c r="G22" s="34">
        <f t="shared" ref="G22" si="23">D22-E22</f>
        <v>1004196.02</v>
      </c>
    </row>
    <row r="23" spans="1:7" x14ac:dyDescent="0.2">
      <c r="A23" s="14" t="s">
        <v>148</v>
      </c>
      <c r="B23" s="34">
        <v>647294.62</v>
      </c>
      <c r="C23" s="34">
        <v>-7401</v>
      </c>
      <c r="D23" s="34">
        <f t="shared" ref="D23" si="24">B23+C23</f>
        <v>639893.62</v>
      </c>
      <c r="E23" s="34">
        <v>265206.78000000003</v>
      </c>
      <c r="F23" s="34">
        <v>265206.78000000003</v>
      </c>
      <c r="G23" s="34">
        <f t="shared" ref="G23" si="25">D23-E23</f>
        <v>374686.83999999997</v>
      </c>
    </row>
    <row r="24" spans="1:7" x14ac:dyDescent="0.2">
      <c r="A24" s="14" t="s">
        <v>149</v>
      </c>
      <c r="B24" s="34">
        <v>738049.37</v>
      </c>
      <c r="C24" s="34">
        <v>-5000</v>
      </c>
      <c r="D24" s="34">
        <f t="shared" ref="D24" si="26">B24+C24</f>
        <v>733049.37</v>
      </c>
      <c r="E24" s="34">
        <v>225200.57</v>
      </c>
      <c r="F24" s="34">
        <v>224071.35</v>
      </c>
      <c r="G24" s="34">
        <f t="shared" ref="G24" si="27">D24-E24</f>
        <v>507848.8</v>
      </c>
    </row>
    <row r="25" spans="1:7" x14ac:dyDescent="0.2">
      <c r="A25" s="14" t="s">
        <v>150</v>
      </c>
      <c r="B25" s="34">
        <v>1091092.22</v>
      </c>
      <c r="C25" s="34">
        <v>-78217.39</v>
      </c>
      <c r="D25" s="34">
        <f t="shared" ref="D25" si="28">B25+C25</f>
        <v>1012874.83</v>
      </c>
      <c r="E25" s="34">
        <v>374030.6</v>
      </c>
      <c r="F25" s="34">
        <v>374030.6</v>
      </c>
      <c r="G25" s="34">
        <f t="shared" ref="G25" si="29">D25-E25</f>
        <v>638844.23</v>
      </c>
    </row>
    <row r="26" spans="1:7" x14ac:dyDescent="0.2">
      <c r="A26" s="14" t="s">
        <v>151</v>
      </c>
      <c r="B26" s="34">
        <v>2629289.0499999998</v>
      </c>
      <c r="C26" s="34">
        <v>-34820.559999999998</v>
      </c>
      <c r="D26" s="34">
        <f t="shared" ref="D26" si="30">B26+C26</f>
        <v>2594468.4899999998</v>
      </c>
      <c r="E26" s="34">
        <v>1050789.32</v>
      </c>
      <c r="F26" s="34">
        <v>1050789.32</v>
      </c>
      <c r="G26" s="34">
        <f t="shared" ref="G26" si="31">D26-E26</f>
        <v>1543679.1699999997</v>
      </c>
    </row>
    <row r="27" spans="1:7" x14ac:dyDescent="0.2">
      <c r="A27" s="14" t="s">
        <v>152</v>
      </c>
      <c r="B27" s="34">
        <v>7680778.3399999999</v>
      </c>
      <c r="C27" s="34">
        <v>267358.45</v>
      </c>
      <c r="D27" s="34">
        <f t="shared" ref="D27" si="32">B27+C27</f>
        <v>7948136.79</v>
      </c>
      <c r="E27" s="34">
        <v>1842615.11</v>
      </c>
      <c r="F27" s="34">
        <v>1842615.11</v>
      </c>
      <c r="G27" s="34">
        <f t="shared" ref="G27" si="33">D27-E27</f>
        <v>6105521.6799999997</v>
      </c>
    </row>
    <row r="28" spans="1:7" x14ac:dyDescent="0.2">
      <c r="A28" s="14" t="s">
        <v>153</v>
      </c>
      <c r="B28" s="34">
        <v>3344910.37</v>
      </c>
      <c r="C28" s="34">
        <v>1172324.0900000001</v>
      </c>
      <c r="D28" s="34">
        <f t="shared" ref="D28" si="34">B28+C28</f>
        <v>4517234.46</v>
      </c>
      <c r="E28" s="34">
        <v>300429.43</v>
      </c>
      <c r="F28" s="34">
        <v>300429.43</v>
      </c>
      <c r="G28" s="34">
        <f t="shared" ref="G28" si="35">D28-E28</f>
        <v>4216805.03</v>
      </c>
    </row>
    <row r="29" spans="1:7" x14ac:dyDescent="0.2">
      <c r="A29" s="14" t="s">
        <v>154</v>
      </c>
      <c r="B29" s="34">
        <v>3393986.28</v>
      </c>
      <c r="C29" s="34">
        <v>0</v>
      </c>
      <c r="D29" s="34">
        <f t="shared" ref="D29" si="36">B29+C29</f>
        <v>3393986.28</v>
      </c>
      <c r="E29" s="34">
        <v>1687635.63</v>
      </c>
      <c r="F29" s="34">
        <v>1687635.63</v>
      </c>
      <c r="G29" s="34">
        <f t="shared" ref="G29" si="37">D29-E29</f>
        <v>1706350.65</v>
      </c>
    </row>
    <row r="30" spans="1:7" x14ac:dyDescent="0.2">
      <c r="A30" s="14" t="s">
        <v>155</v>
      </c>
      <c r="B30" s="34">
        <v>2553065.4900000002</v>
      </c>
      <c r="C30" s="34">
        <v>558516.47999999998</v>
      </c>
      <c r="D30" s="34">
        <f t="shared" ref="D30" si="38">B30+C30</f>
        <v>3111581.97</v>
      </c>
      <c r="E30" s="34">
        <v>482454.66</v>
      </c>
      <c r="F30" s="34">
        <v>482454.66</v>
      </c>
      <c r="G30" s="34">
        <f t="shared" ref="G30" si="39">D30-E30</f>
        <v>2629127.31</v>
      </c>
    </row>
    <row r="31" spans="1:7" x14ac:dyDescent="0.2">
      <c r="A31" s="14" t="s">
        <v>156</v>
      </c>
      <c r="B31" s="34">
        <v>33328459.059999999</v>
      </c>
      <c r="C31" s="34">
        <v>5674949.4000000004</v>
      </c>
      <c r="D31" s="34">
        <f t="shared" ref="D31" si="40">B31+C31</f>
        <v>39003408.460000001</v>
      </c>
      <c r="E31" s="34">
        <v>14603604.300000001</v>
      </c>
      <c r="F31" s="34">
        <v>14540601.25</v>
      </c>
      <c r="G31" s="34">
        <f t="shared" ref="G31" si="41">D31-E31</f>
        <v>24399804.16</v>
      </c>
    </row>
    <row r="32" spans="1:7" x14ac:dyDescent="0.2">
      <c r="A32" s="14" t="s">
        <v>157</v>
      </c>
      <c r="B32" s="34">
        <v>3379513.73</v>
      </c>
      <c r="C32" s="34">
        <v>-86288.4</v>
      </c>
      <c r="D32" s="34">
        <f t="shared" ref="D32" si="42">B32+C32</f>
        <v>3293225.33</v>
      </c>
      <c r="E32" s="34">
        <v>1474140.33</v>
      </c>
      <c r="F32" s="34">
        <v>1458902.14</v>
      </c>
      <c r="G32" s="34">
        <f t="shared" ref="G32" si="43">D32-E32</f>
        <v>1819085</v>
      </c>
    </row>
    <row r="33" spans="1:7" x14ac:dyDescent="0.2">
      <c r="A33" s="14" t="s">
        <v>158</v>
      </c>
      <c r="B33" s="34">
        <v>3052692.19</v>
      </c>
      <c r="C33" s="34">
        <v>184463.58</v>
      </c>
      <c r="D33" s="34">
        <f t="shared" ref="D33" si="44">B33+C33</f>
        <v>3237155.77</v>
      </c>
      <c r="E33" s="34">
        <v>1479250.17</v>
      </c>
      <c r="F33" s="34">
        <v>1479250.17</v>
      </c>
      <c r="G33" s="34">
        <f t="shared" ref="G33" si="45">D33-E33</f>
        <v>1757905.6</v>
      </c>
    </row>
    <row r="34" spans="1:7" x14ac:dyDescent="0.2">
      <c r="A34" s="14" t="s">
        <v>159</v>
      </c>
      <c r="B34" s="34">
        <v>1481323.24</v>
      </c>
      <c r="C34" s="34">
        <v>-49006.13</v>
      </c>
      <c r="D34" s="34">
        <f t="shared" ref="D34" si="46">B34+C34</f>
        <v>1432317.11</v>
      </c>
      <c r="E34" s="34">
        <v>576732.03</v>
      </c>
      <c r="F34" s="34">
        <v>576732.03</v>
      </c>
      <c r="G34" s="34">
        <f t="shared" ref="G34" si="47">D34-E34</f>
        <v>855585.08000000007</v>
      </c>
    </row>
    <row r="35" spans="1:7" x14ac:dyDescent="0.2">
      <c r="A35" s="14" t="s">
        <v>160</v>
      </c>
      <c r="B35" s="34">
        <v>6508127.1299999999</v>
      </c>
      <c r="C35" s="34">
        <v>120045.08</v>
      </c>
      <c r="D35" s="34">
        <f t="shared" ref="D35" si="48">B35+C35</f>
        <v>6628172.21</v>
      </c>
      <c r="E35" s="34">
        <v>2597413.0299999998</v>
      </c>
      <c r="F35" s="34">
        <v>2597413.0299999998</v>
      </c>
      <c r="G35" s="34">
        <f t="shared" ref="G35" si="49">D35-E35</f>
        <v>4030759.18</v>
      </c>
    </row>
    <row r="36" spans="1:7" x14ac:dyDescent="0.2">
      <c r="A36" s="14" t="s">
        <v>161</v>
      </c>
      <c r="B36" s="34">
        <v>1226793.07</v>
      </c>
      <c r="C36" s="34">
        <v>-33576.47</v>
      </c>
      <c r="D36" s="34">
        <f t="shared" ref="D36" si="50">B36+C36</f>
        <v>1193216.6000000001</v>
      </c>
      <c r="E36" s="34">
        <v>548137.47</v>
      </c>
      <c r="F36" s="34">
        <v>548137.47</v>
      </c>
      <c r="G36" s="34">
        <f t="shared" ref="G36" si="51">D36-E36</f>
        <v>645079.13000000012</v>
      </c>
    </row>
    <row r="37" spans="1:7" x14ac:dyDescent="0.2">
      <c r="A37" s="14" t="s">
        <v>162</v>
      </c>
      <c r="B37" s="34">
        <v>1203477.78</v>
      </c>
      <c r="C37" s="34">
        <v>-67926.539999999994</v>
      </c>
      <c r="D37" s="34">
        <f t="shared" ref="D37" si="52">B37+C37</f>
        <v>1135551.24</v>
      </c>
      <c r="E37" s="34">
        <v>528651.17000000004</v>
      </c>
      <c r="F37" s="34">
        <v>528651.17000000004</v>
      </c>
      <c r="G37" s="34">
        <f t="shared" ref="G37" si="53">D37-E37</f>
        <v>606900.06999999995</v>
      </c>
    </row>
    <row r="38" spans="1:7" x14ac:dyDescent="0.2">
      <c r="A38" s="14" t="s">
        <v>163</v>
      </c>
      <c r="B38" s="34">
        <v>1660099.24</v>
      </c>
      <c r="C38" s="34">
        <v>47500</v>
      </c>
      <c r="D38" s="34">
        <f t="shared" ref="D38" si="54">B38+C38</f>
        <v>1707599.24</v>
      </c>
      <c r="E38" s="34">
        <v>660242.04</v>
      </c>
      <c r="F38" s="34">
        <v>660242.04</v>
      </c>
      <c r="G38" s="34">
        <f t="shared" ref="G38" si="55">D38-E38</f>
        <v>1047357.2</v>
      </c>
    </row>
    <row r="39" spans="1:7" x14ac:dyDescent="0.2">
      <c r="A39" s="14" t="s">
        <v>164</v>
      </c>
      <c r="B39" s="34">
        <v>44114142.869999997</v>
      </c>
      <c r="C39" s="34">
        <v>124155007.45999999</v>
      </c>
      <c r="D39" s="34">
        <f t="shared" ref="D39" si="56">B39+C39</f>
        <v>168269150.32999998</v>
      </c>
      <c r="E39" s="34">
        <v>11932241.1</v>
      </c>
      <c r="F39" s="34">
        <v>11932241.1</v>
      </c>
      <c r="G39" s="34">
        <f t="shared" ref="G39" si="57">D39-E39</f>
        <v>156336909.22999999</v>
      </c>
    </row>
    <row r="40" spans="1:7" x14ac:dyDescent="0.2">
      <c r="A40" s="14" t="s">
        <v>165</v>
      </c>
      <c r="B40" s="34">
        <v>5500000</v>
      </c>
      <c r="C40" s="34">
        <v>685000</v>
      </c>
      <c r="D40" s="34">
        <f t="shared" ref="D40" si="58">B40+C40</f>
        <v>6185000</v>
      </c>
      <c r="E40" s="34">
        <v>2538461.52</v>
      </c>
      <c r="F40" s="34">
        <v>2538461.52</v>
      </c>
      <c r="G40" s="34">
        <f t="shared" ref="G40" si="59">D40-E40</f>
        <v>3646538.48</v>
      </c>
    </row>
    <row r="41" spans="1:7" x14ac:dyDescent="0.2">
      <c r="A41" s="14"/>
      <c r="B41" s="34">
        <v>0</v>
      </c>
      <c r="C41" s="34">
        <v>0</v>
      </c>
      <c r="D41" s="34">
        <f t="shared" ref="D41:D42" si="60">B41+C41</f>
        <v>0</v>
      </c>
      <c r="E41" s="34">
        <v>0</v>
      </c>
      <c r="F41" s="34">
        <v>0</v>
      </c>
      <c r="G41" s="34">
        <f t="shared" ref="G41:G42" si="61">D41-E41</f>
        <v>0</v>
      </c>
    </row>
    <row r="42" spans="1:7" x14ac:dyDescent="0.2">
      <c r="A42" s="14"/>
      <c r="B42" s="34">
        <v>0</v>
      </c>
      <c r="C42" s="34">
        <v>0</v>
      </c>
      <c r="D42" s="34">
        <f t="shared" si="60"/>
        <v>0</v>
      </c>
      <c r="E42" s="34">
        <v>0</v>
      </c>
      <c r="F42" s="34">
        <v>0</v>
      </c>
      <c r="G42" s="34">
        <f t="shared" si="61"/>
        <v>0</v>
      </c>
    </row>
    <row r="43" spans="1:7" x14ac:dyDescent="0.2">
      <c r="A43" s="25" t="s">
        <v>122</v>
      </c>
      <c r="B43" s="35">
        <f t="shared" ref="B43:G43" si="62">SUM(B5:B42)</f>
        <v>211821111.27000001</v>
      </c>
      <c r="C43" s="35">
        <f t="shared" si="62"/>
        <v>136988527.62</v>
      </c>
      <c r="D43" s="35">
        <f t="shared" si="62"/>
        <v>348809638.89000005</v>
      </c>
      <c r="E43" s="35">
        <f t="shared" si="62"/>
        <v>83612360.719999999</v>
      </c>
      <c r="F43" s="35">
        <f t="shared" si="62"/>
        <v>81602465.079999998</v>
      </c>
      <c r="G43" s="35">
        <f t="shared" si="62"/>
        <v>265197278.16999999</v>
      </c>
    </row>
    <row r="45" spans="1:7" ht="55.2" customHeight="1" x14ac:dyDescent="0.2">
      <c r="A45" s="31" t="s">
        <v>166</v>
      </c>
      <c r="B45" s="32"/>
      <c r="C45" s="32"/>
      <c r="D45" s="32"/>
      <c r="E45" s="32"/>
      <c r="F45" s="32"/>
      <c r="G45" s="33"/>
    </row>
    <row r="46" spans="1:7" x14ac:dyDescent="0.2">
      <c r="A46" s="19"/>
      <c r="B46" s="30" t="s">
        <v>56</v>
      </c>
      <c r="C46" s="26"/>
      <c r="D46" s="26"/>
      <c r="E46" s="26"/>
      <c r="F46" s="27"/>
      <c r="G46" s="28" t="s">
        <v>55</v>
      </c>
    </row>
    <row r="47" spans="1:7" ht="20.399999999999999" x14ac:dyDescent="0.2">
      <c r="A47" s="18" t="s">
        <v>50</v>
      </c>
      <c r="B47" s="2" t="s">
        <v>51</v>
      </c>
      <c r="C47" s="2" t="s">
        <v>114</v>
      </c>
      <c r="D47" s="2" t="s">
        <v>52</v>
      </c>
      <c r="E47" s="2" t="s">
        <v>53</v>
      </c>
      <c r="F47" s="2" t="s">
        <v>54</v>
      </c>
      <c r="G47" s="29"/>
    </row>
    <row r="48" spans="1:7" x14ac:dyDescent="0.2">
      <c r="A48" s="20"/>
      <c r="B48" s="21"/>
      <c r="C48" s="21"/>
      <c r="D48" s="21"/>
      <c r="E48" s="21"/>
      <c r="F48" s="21"/>
      <c r="G48" s="21"/>
    </row>
    <row r="49" spans="1:7" x14ac:dyDescent="0.2">
      <c r="A49" s="15" t="s">
        <v>8</v>
      </c>
      <c r="B49" s="34">
        <v>0</v>
      </c>
      <c r="C49" s="34">
        <v>0</v>
      </c>
      <c r="D49" s="34">
        <f>B49+C49</f>
        <v>0</v>
      </c>
      <c r="E49" s="34">
        <v>0</v>
      </c>
      <c r="F49" s="34">
        <v>0</v>
      </c>
      <c r="G49" s="34">
        <f>D49-E49</f>
        <v>0</v>
      </c>
    </row>
    <row r="50" spans="1:7" x14ac:dyDescent="0.2">
      <c r="A50" s="15" t="s">
        <v>9</v>
      </c>
      <c r="B50" s="34">
        <v>0</v>
      </c>
      <c r="C50" s="34">
        <v>0</v>
      </c>
      <c r="D50" s="34">
        <f t="shared" ref="D50:D52" si="63">B50+C50</f>
        <v>0</v>
      </c>
      <c r="E50" s="34">
        <v>0</v>
      </c>
      <c r="F50" s="34">
        <v>0</v>
      </c>
      <c r="G50" s="34">
        <f t="shared" ref="G50:G52" si="64">D50-E50</f>
        <v>0</v>
      </c>
    </row>
    <row r="51" spans="1:7" x14ac:dyDescent="0.2">
      <c r="A51" s="15" t="s">
        <v>10</v>
      </c>
      <c r="B51" s="34">
        <v>0</v>
      </c>
      <c r="C51" s="34">
        <v>0</v>
      </c>
      <c r="D51" s="34">
        <f t="shared" si="63"/>
        <v>0</v>
      </c>
      <c r="E51" s="34">
        <v>0</v>
      </c>
      <c r="F51" s="34">
        <v>0</v>
      </c>
      <c r="G51" s="34">
        <f t="shared" si="64"/>
        <v>0</v>
      </c>
    </row>
    <row r="52" spans="1:7" x14ac:dyDescent="0.2">
      <c r="A52" s="15" t="s">
        <v>123</v>
      </c>
      <c r="B52" s="34">
        <v>0</v>
      </c>
      <c r="C52" s="34">
        <v>0</v>
      </c>
      <c r="D52" s="34">
        <f t="shared" si="63"/>
        <v>0</v>
      </c>
      <c r="E52" s="34">
        <v>0</v>
      </c>
      <c r="F52" s="34">
        <v>0</v>
      </c>
      <c r="G52" s="34">
        <f t="shared" si="64"/>
        <v>0</v>
      </c>
    </row>
    <row r="53" spans="1:7" x14ac:dyDescent="0.2">
      <c r="A53" s="15"/>
      <c r="B53" s="34"/>
      <c r="C53" s="34"/>
      <c r="D53" s="34"/>
      <c r="E53" s="34"/>
      <c r="F53" s="34"/>
      <c r="G53" s="34"/>
    </row>
    <row r="54" spans="1:7" x14ac:dyDescent="0.2">
      <c r="A54" s="8" t="s">
        <v>122</v>
      </c>
      <c r="B54" s="35">
        <f t="shared" ref="B54:G54" si="65">SUM(B49:B52)</f>
        <v>0</v>
      </c>
      <c r="C54" s="35">
        <f t="shared" si="65"/>
        <v>0</v>
      </c>
      <c r="D54" s="35">
        <f t="shared" si="65"/>
        <v>0</v>
      </c>
      <c r="E54" s="35">
        <f t="shared" si="65"/>
        <v>0</v>
      </c>
      <c r="F54" s="35">
        <f t="shared" si="65"/>
        <v>0</v>
      </c>
      <c r="G54" s="35">
        <f t="shared" si="65"/>
        <v>0</v>
      </c>
    </row>
    <row r="57" spans="1:7" ht="59.4" customHeight="1" x14ac:dyDescent="0.2">
      <c r="A57" s="30" t="s">
        <v>166</v>
      </c>
      <c r="B57" s="26"/>
      <c r="C57" s="26"/>
      <c r="D57" s="26"/>
      <c r="E57" s="26"/>
      <c r="F57" s="26"/>
      <c r="G57" s="27"/>
    </row>
    <row r="58" spans="1:7" x14ac:dyDescent="0.2">
      <c r="A58" s="19"/>
      <c r="B58" s="30" t="s">
        <v>56</v>
      </c>
      <c r="C58" s="26"/>
      <c r="D58" s="26"/>
      <c r="E58" s="26"/>
      <c r="F58" s="27"/>
      <c r="G58" s="28" t="s">
        <v>55</v>
      </c>
    </row>
    <row r="59" spans="1:7" ht="20.399999999999999" x14ac:dyDescent="0.2">
      <c r="A59" s="18" t="s">
        <v>50</v>
      </c>
      <c r="B59" s="2" t="s">
        <v>51</v>
      </c>
      <c r="C59" s="2" t="s">
        <v>114</v>
      </c>
      <c r="D59" s="2" t="s">
        <v>52</v>
      </c>
      <c r="E59" s="2" t="s">
        <v>53</v>
      </c>
      <c r="F59" s="2" t="s">
        <v>54</v>
      </c>
      <c r="G59" s="29"/>
    </row>
    <row r="60" spans="1:7" x14ac:dyDescent="0.2">
      <c r="A60" s="20"/>
      <c r="B60" s="21"/>
      <c r="C60" s="21"/>
      <c r="D60" s="21"/>
      <c r="E60" s="21"/>
      <c r="F60" s="21"/>
      <c r="G60" s="21"/>
    </row>
    <row r="61" spans="1:7" x14ac:dyDescent="0.2">
      <c r="A61" s="16" t="s">
        <v>12</v>
      </c>
      <c r="B61" s="34">
        <v>0</v>
      </c>
      <c r="C61" s="34">
        <v>0</v>
      </c>
      <c r="D61" s="34">
        <f t="shared" ref="D61:D73" si="66">B61+C61</f>
        <v>0</v>
      </c>
      <c r="E61" s="34">
        <v>0</v>
      </c>
      <c r="F61" s="34">
        <v>0</v>
      </c>
      <c r="G61" s="34">
        <f t="shared" ref="G61:G73" si="67">D61-E61</f>
        <v>0</v>
      </c>
    </row>
    <row r="62" spans="1:7" x14ac:dyDescent="0.2">
      <c r="A62" s="16"/>
      <c r="B62" s="34"/>
      <c r="C62" s="34"/>
      <c r="D62" s="34"/>
      <c r="E62" s="34"/>
      <c r="F62" s="34"/>
      <c r="G62" s="34"/>
    </row>
    <row r="63" spans="1:7" x14ac:dyDescent="0.2">
      <c r="A63" s="16" t="s">
        <v>11</v>
      </c>
      <c r="B63" s="34">
        <v>0</v>
      </c>
      <c r="C63" s="34">
        <v>0</v>
      </c>
      <c r="D63" s="34">
        <f t="shared" si="66"/>
        <v>0</v>
      </c>
      <c r="E63" s="34">
        <v>0</v>
      </c>
      <c r="F63" s="34">
        <v>0</v>
      </c>
      <c r="G63" s="34">
        <f t="shared" si="67"/>
        <v>0</v>
      </c>
    </row>
    <row r="64" spans="1:7" x14ac:dyDescent="0.2">
      <c r="A64" s="16"/>
      <c r="B64" s="34"/>
      <c r="C64" s="34"/>
      <c r="D64" s="34"/>
      <c r="E64" s="34"/>
      <c r="F64" s="34"/>
      <c r="G64" s="34"/>
    </row>
    <row r="65" spans="1:7" ht="20.399999999999999" x14ac:dyDescent="0.2">
      <c r="A65" s="16" t="s">
        <v>13</v>
      </c>
      <c r="B65" s="34">
        <v>0</v>
      </c>
      <c r="C65" s="34">
        <v>0</v>
      </c>
      <c r="D65" s="34">
        <f t="shared" si="66"/>
        <v>0</v>
      </c>
      <c r="E65" s="34">
        <v>0</v>
      </c>
      <c r="F65" s="34">
        <v>0</v>
      </c>
      <c r="G65" s="34">
        <f t="shared" si="67"/>
        <v>0</v>
      </c>
    </row>
    <row r="66" spans="1:7" x14ac:dyDescent="0.2">
      <c r="A66" s="16"/>
      <c r="B66" s="34"/>
      <c r="C66" s="34"/>
      <c r="D66" s="34"/>
      <c r="E66" s="34"/>
      <c r="F66" s="34"/>
      <c r="G66" s="34"/>
    </row>
    <row r="67" spans="1:7" x14ac:dyDescent="0.2">
      <c r="A67" s="16" t="s">
        <v>25</v>
      </c>
      <c r="B67" s="34">
        <v>0</v>
      </c>
      <c r="C67" s="34">
        <v>0</v>
      </c>
      <c r="D67" s="34">
        <f t="shared" si="66"/>
        <v>0</v>
      </c>
      <c r="E67" s="34">
        <v>0</v>
      </c>
      <c r="F67" s="34">
        <v>0</v>
      </c>
      <c r="G67" s="34">
        <f t="shared" si="67"/>
        <v>0</v>
      </c>
    </row>
    <row r="68" spans="1:7" x14ac:dyDescent="0.2">
      <c r="A68" s="16"/>
      <c r="B68" s="34"/>
      <c r="C68" s="34"/>
      <c r="D68" s="34"/>
      <c r="E68" s="34"/>
      <c r="F68" s="34"/>
      <c r="G68" s="34"/>
    </row>
    <row r="69" spans="1:7" ht="20.399999999999999" x14ac:dyDescent="0.2">
      <c r="A69" s="16" t="s">
        <v>26</v>
      </c>
      <c r="B69" s="34">
        <v>0</v>
      </c>
      <c r="C69" s="34">
        <v>0</v>
      </c>
      <c r="D69" s="34">
        <f t="shared" si="66"/>
        <v>0</v>
      </c>
      <c r="E69" s="34">
        <v>0</v>
      </c>
      <c r="F69" s="34">
        <v>0</v>
      </c>
      <c r="G69" s="34">
        <f t="shared" si="67"/>
        <v>0</v>
      </c>
    </row>
    <row r="70" spans="1:7" x14ac:dyDescent="0.2">
      <c r="A70" s="16"/>
      <c r="B70" s="34"/>
      <c r="C70" s="34"/>
      <c r="D70" s="34"/>
      <c r="E70" s="34"/>
      <c r="F70" s="34"/>
      <c r="G70" s="34"/>
    </row>
    <row r="71" spans="1:7" ht="20.399999999999999" x14ac:dyDescent="0.2">
      <c r="A71" s="16" t="s">
        <v>124</v>
      </c>
      <c r="B71" s="34">
        <v>0</v>
      </c>
      <c r="C71" s="34">
        <v>0</v>
      </c>
      <c r="D71" s="34">
        <f t="shared" ref="D71" si="68">B71+C71</f>
        <v>0</v>
      </c>
      <c r="E71" s="34">
        <v>0</v>
      </c>
      <c r="F71" s="34">
        <v>0</v>
      </c>
      <c r="G71" s="34">
        <f t="shared" ref="G71" si="69">D71-E71</f>
        <v>0</v>
      </c>
    </row>
    <row r="72" spans="1:7" x14ac:dyDescent="0.2">
      <c r="A72" s="16"/>
      <c r="B72" s="34"/>
      <c r="C72" s="34"/>
      <c r="D72" s="34"/>
      <c r="E72" s="34"/>
      <c r="F72" s="34"/>
      <c r="G72" s="34"/>
    </row>
    <row r="73" spans="1:7" x14ac:dyDescent="0.2">
      <c r="A73" s="16" t="s">
        <v>14</v>
      </c>
      <c r="B73" s="34">
        <v>0</v>
      </c>
      <c r="C73" s="34">
        <v>0</v>
      </c>
      <c r="D73" s="34">
        <f t="shared" si="66"/>
        <v>0</v>
      </c>
      <c r="E73" s="34">
        <v>0</v>
      </c>
      <c r="F73" s="34">
        <v>0</v>
      </c>
      <c r="G73" s="34">
        <f t="shared" si="67"/>
        <v>0</v>
      </c>
    </row>
    <row r="74" spans="1:7" x14ac:dyDescent="0.2">
      <c r="A74" s="16"/>
      <c r="B74" s="34"/>
      <c r="C74" s="34"/>
      <c r="D74" s="34"/>
      <c r="E74" s="34"/>
      <c r="F74" s="34"/>
      <c r="G74" s="34"/>
    </row>
    <row r="75" spans="1:7" x14ac:dyDescent="0.2">
      <c r="A75" s="16" t="s">
        <v>125</v>
      </c>
      <c r="B75" s="34">
        <v>5500000</v>
      </c>
      <c r="C75" s="34">
        <v>685000</v>
      </c>
      <c r="D75" s="34">
        <f t="shared" ref="D75" si="70">B75+C75</f>
        <v>6185000</v>
      </c>
      <c r="E75" s="34">
        <v>2538461.52</v>
      </c>
      <c r="F75" s="34">
        <v>2538461.52</v>
      </c>
      <c r="G75" s="34">
        <f t="shared" ref="G75" si="71">D75-E75</f>
        <v>3646538.48</v>
      </c>
    </row>
    <row r="76" spans="1:7" x14ac:dyDescent="0.2">
      <c r="A76" s="16"/>
      <c r="B76" s="34"/>
      <c r="C76" s="34"/>
      <c r="D76" s="34"/>
      <c r="E76" s="34"/>
      <c r="F76" s="34"/>
      <c r="G76" s="34"/>
    </row>
    <row r="77" spans="1:7" x14ac:dyDescent="0.2">
      <c r="A77" s="8" t="s">
        <v>122</v>
      </c>
      <c r="B77" s="35">
        <f t="shared" ref="B77:G77" si="72">SUM(B61:B75)</f>
        <v>5500000</v>
      </c>
      <c r="C77" s="35">
        <f t="shared" si="72"/>
        <v>685000</v>
      </c>
      <c r="D77" s="35">
        <f t="shared" si="72"/>
        <v>6185000</v>
      </c>
      <c r="E77" s="35">
        <f t="shared" si="72"/>
        <v>2538461.52</v>
      </c>
      <c r="F77" s="35">
        <f t="shared" si="72"/>
        <v>2538461.52</v>
      </c>
      <c r="G77" s="35">
        <f t="shared" si="72"/>
        <v>3646538.48</v>
      </c>
    </row>
    <row r="79" spans="1:7" x14ac:dyDescent="0.2">
      <c r="A79" s="1" t="s">
        <v>115</v>
      </c>
    </row>
  </sheetData>
  <sheetProtection formatCells="0" formatColumns="0" formatRows="0" insertRows="0" deleteRows="0" autoFilter="0"/>
  <mergeCells count="9">
    <mergeCell ref="G2:G3"/>
    <mergeCell ref="A1:G1"/>
    <mergeCell ref="A45:G45"/>
    <mergeCell ref="G58:G59"/>
    <mergeCell ref="G46:G47"/>
    <mergeCell ref="A57:G57"/>
    <mergeCell ref="B2:F2"/>
    <mergeCell ref="B46:F46"/>
    <mergeCell ref="B58:F58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4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showGridLines="0" view="pageBreakPreview" zoomScale="130" zoomScaleNormal="100" zoomScaleSheetLayoutView="130" workbookViewId="0">
      <selection sqref="A1:G1"/>
    </sheetView>
  </sheetViews>
  <sheetFormatPr baseColWidth="10" defaultColWidth="12" defaultRowHeight="10.199999999999999" x14ac:dyDescent="0.2"/>
  <cols>
    <col min="1" max="1" width="47.7109375" style="1" customWidth="1"/>
    <col min="2" max="7" width="18.28515625" style="1" customWidth="1"/>
    <col min="8" max="16384" width="12" style="1"/>
  </cols>
  <sheetData>
    <row r="1" spans="1:7" ht="50.1" customHeight="1" x14ac:dyDescent="0.2">
      <c r="A1" s="30" t="s">
        <v>129</v>
      </c>
      <c r="B1" s="26"/>
      <c r="C1" s="26"/>
      <c r="D1" s="26"/>
      <c r="E1" s="26"/>
      <c r="F1" s="26"/>
      <c r="G1" s="27"/>
    </row>
    <row r="2" spans="1:7" x14ac:dyDescent="0.2">
      <c r="A2" s="19"/>
      <c r="B2" s="30" t="s">
        <v>56</v>
      </c>
      <c r="C2" s="26"/>
      <c r="D2" s="26"/>
      <c r="E2" s="26"/>
      <c r="F2" s="27"/>
      <c r="G2" s="28" t="s">
        <v>55</v>
      </c>
    </row>
    <row r="3" spans="1:7" ht="24.9" customHeight="1" x14ac:dyDescent="0.2">
      <c r="A3" s="18" t="s">
        <v>50</v>
      </c>
      <c r="B3" s="2" t="s">
        <v>51</v>
      </c>
      <c r="C3" s="2" t="s">
        <v>114</v>
      </c>
      <c r="D3" s="2" t="s">
        <v>52</v>
      </c>
      <c r="E3" s="2" t="s">
        <v>53</v>
      </c>
      <c r="F3" s="2" t="s">
        <v>54</v>
      </c>
      <c r="G3" s="29"/>
    </row>
    <row r="4" spans="1:7" x14ac:dyDescent="0.2">
      <c r="A4" s="20"/>
      <c r="B4" s="21"/>
      <c r="C4" s="21"/>
      <c r="D4" s="21"/>
      <c r="E4" s="21"/>
      <c r="F4" s="21"/>
      <c r="G4" s="21"/>
    </row>
    <row r="5" spans="1:7" x14ac:dyDescent="0.2">
      <c r="A5" s="23" t="s">
        <v>0</v>
      </c>
      <c r="B5" s="34">
        <v>206513185.87</v>
      </c>
      <c r="C5" s="34">
        <v>-21296067.82</v>
      </c>
      <c r="D5" s="34">
        <f>B5+C5</f>
        <v>185217118.05000001</v>
      </c>
      <c r="E5" s="34">
        <v>73703754.170000002</v>
      </c>
      <c r="F5" s="34">
        <v>71693858.530000001</v>
      </c>
      <c r="G5" s="34">
        <f>D5-E5</f>
        <v>111513363.88000001</v>
      </c>
    </row>
    <row r="6" spans="1:7" x14ac:dyDescent="0.2">
      <c r="A6" s="23"/>
      <c r="B6" s="34"/>
      <c r="C6" s="34"/>
      <c r="D6" s="34"/>
      <c r="E6" s="34"/>
      <c r="F6" s="34"/>
      <c r="G6" s="34"/>
    </row>
    <row r="7" spans="1:7" x14ac:dyDescent="0.2">
      <c r="A7" s="23" t="s">
        <v>1</v>
      </c>
      <c r="B7" s="34">
        <v>1265392.07</v>
      </c>
      <c r="C7" s="34">
        <v>158542046.78999999</v>
      </c>
      <c r="D7" s="34">
        <f>B7+C7</f>
        <v>159807438.85999998</v>
      </c>
      <c r="E7" s="34">
        <v>8114691.7000000002</v>
      </c>
      <c r="F7" s="34">
        <v>8114691.7000000002</v>
      </c>
      <c r="G7" s="34">
        <f>D7-E7</f>
        <v>151692747.16</v>
      </c>
    </row>
    <row r="8" spans="1:7" x14ac:dyDescent="0.2">
      <c r="A8" s="23"/>
      <c r="B8" s="34"/>
      <c r="C8" s="34"/>
      <c r="D8" s="34"/>
      <c r="E8" s="34"/>
      <c r="F8" s="34"/>
      <c r="G8" s="34"/>
    </row>
    <row r="9" spans="1:7" x14ac:dyDescent="0.2">
      <c r="A9" s="23" t="s">
        <v>2</v>
      </c>
      <c r="B9" s="34">
        <v>3000000</v>
      </c>
      <c r="C9" s="34">
        <v>0</v>
      </c>
      <c r="D9" s="34">
        <f>B9+C9</f>
        <v>3000000</v>
      </c>
      <c r="E9" s="34">
        <v>1500000</v>
      </c>
      <c r="F9" s="34">
        <v>1500000</v>
      </c>
      <c r="G9" s="34">
        <f>D9-E9</f>
        <v>1500000</v>
      </c>
    </row>
    <row r="10" spans="1:7" x14ac:dyDescent="0.2">
      <c r="A10" s="23"/>
      <c r="B10" s="34"/>
      <c r="C10" s="34"/>
      <c r="D10" s="34"/>
      <c r="E10" s="34"/>
      <c r="F10" s="34"/>
      <c r="G10" s="34"/>
    </row>
    <row r="11" spans="1:7" x14ac:dyDescent="0.2">
      <c r="A11" s="23" t="s">
        <v>39</v>
      </c>
      <c r="B11" s="34">
        <v>1042533.33</v>
      </c>
      <c r="C11" s="34">
        <v>-257451.35</v>
      </c>
      <c r="D11" s="34">
        <f>B11+C11</f>
        <v>785081.98</v>
      </c>
      <c r="E11" s="34">
        <v>293914.84999999998</v>
      </c>
      <c r="F11" s="34">
        <v>293914.84999999998</v>
      </c>
      <c r="G11" s="34">
        <f>D11-E11</f>
        <v>491167.13</v>
      </c>
    </row>
    <row r="12" spans="1:7" x14ac:dyDescent="0.2">
      <c r="A12" s="23"/>
      <c r="B12" s="34"/>
      <c r="C12" s="34"/>
      <c r="D12" s="34"/>
      <c r="E12" s="34"/>
      <c r="F12" s="34"/>
      <c r="G12" s="34"/>
    </row>
    <row r="13" spans="1:7" x14ac:dyDescent="0.2">
      <c r="A13" s="24" t="s">
        <v>36</v>
      </c>
      <c r="B13" s="34">
        <v>0</v>
      </c>
      <c r="C13" s="34">
        <v>0</v>
      </c>
      <c r="D13" s="34">
        <f>B13+C13</f>
        <v>0</v>
      </c>
      <c r="E13" s="34">
        <v>0</v>
      </c>
      <c r="F13" s="34">
        <v>0</v>
      </c>
      <c r="G13" s="34">
        <f>D13-E13</f>
        <v>0</v>
      </c>
    </row>
    <row r="14" spans="1:7" x14ac:dyDescent="0.2">
      <c r="A14" s="22"/>
      <c r="B14" s="36"/>
      <c r="C14" s="36"/>
      <c r="D14" s="36"/>
      <c r="E14" s="36"/>
      <c r="F14" s="36"/>
      <c r="G14" s="36"/>
    </row>
    <row r="15" spans="1:7" x14ac:dyDescent="0.2">
      <c r="A15" s="7" t="s">
        <v>122</v>
      </c>
      <c r="B15" s="37">
        <f t="shared" ref="B15:G15" si="0">SUM(B5+B7+B9+B11+B13)</f>
        <v>211821111.27000001</v>
      </c>
      <c r="C15" s="37">
        <f t="shared" si="0"/>
        <v>136988527.62</v>
      </c>
      <c r="D15" s="37">
        <f t="shared" si="0"/>
        <v>348809638.88999999</v>
      </c>
      <c r="E15" s="37">
        <f t="shared" si="0"/>
        <v>83612360.719999999</v>
      </c>
      <c r="F15" s="37">
        <f t="shared" si="0"/>
        <v>81602465.079999998</v>
      </c>
      <c r="G15" s="37">
        <f t="shared" si="0"/>
        <v>265197278.17000002</v>
      </c>
    </row>
    <row r="18" spans="1:1" x14ac:dyDescent="0.2">
      <c r="A18" s="1" t="s">
        <v>115</v>
      </c>
    </row>
  </sheetData>
  <sheetProtection formatCells="0" formatColumns="0" formatRows="0" autoFilter="0"/>
  <mergeCells count="3">
    <mergeCell ref="G2:G3"/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78"/>
  <sheetViews>
    <sheetView showGridLines="0" view="pageBreakPreview" topLeftCell="A19" zoomScale="60" zoomScaleNormal="150" workbookViewId="0">
      <selection activeCell="B4" sqref="B4:G76"/>
    </sheetView>
  </sheetViews>
  <sheetFormatPr baseColWidth="10" defaultColWidth="12" defaultRowHeight="10.199999999999999" x14ac:dyDescent="0.2"/>
  <cols>
    <col min="1" max="1" width="62.85546875" style="1" customWidth="1"/>
    <col min="2" max="2" width="18.28515625" style="1" customWidth="1"/>
    <col min="3" max="3" width="19.85546875" style="1" customWidth="1"/>
    <col min="4" max="7" width="18.28515625" style="1" customWidth="1"/>
    <col min="8" max="16384" width="12" style="1"/>
  </cols>
  <sheetData>
    <row r="1" spans="1:8" ht="60.6" customHeight="1" x14ac:dyDescent="0.2">
      <c r="A1" s="26" t="s">
        <v>128</v>
      </c>
      <c r="B1" s="26"/>
      <c r="C1" s="26"/>
      <c r="D1" s="26"/>
      <c r="E1" s="26"/>
      <c r="F1" s="26"/>
      <c r="G1" s="27"/>
    </row>
    <row r="2" spans="1:8" x14ac:dyDescent="0.2">
      <c r="A2" s="19"/>
      <c r="B2" s="30" t="s">
        <v>56</v>
      </c>
      <c r="C2" s="26"/>
      <c r="D2" s="26"/>
      <c r="E2" s="26"/>
      <c r="F2" s="27"/>
      <c r="G2" s="28" t="s">
        <v>55</v>
      </c>
    </row>
    <row r="3" spans="1:8" ht="24.9" customHeight="1" x14ac:dyDescent="0.2">
      <c r="A3" s="18" t="s">
        <v>50</v>
      </c>
      <c r="B3" s="2" t="s">
        <v>51</v>
      </c>
      <c r="C3" s="2" t="s">
        <v>114</v>
      </c>
      <c r="D3" s="2" t="s">
        <v>52</v>
      </c>
      <c r="E3" s="2" t="s">
        <v>53</v>
      </c>
      <c r="F3" s="2" t="s">
        <v>54</v>
      </c>
      <c r="G3" s="29"/>
    </row>
    <row r="4" spans="1:8" x14ac:dyDescent="0.2">
      <c r="A4" s="9" t="s">
        <v>57</v>
      </c>
      <c r="B4" s="38">
        <f>SUM(B5:B11)</f>
        <v>89194340.769999996</v>
      </c>
      <c r="C4" s="38">
        <f>SUM(C5:C11)</f>
        <v>257622.48000000004</v>
      </c>
      <c r="D4" s="38">
        <f>B4+C4</f>
        <v>89451963.25</v>
      </c>
      <c r="E4" s="38">
        <f>SUM(E5:E11)</f>
        <v>35865310.370000005</v>
      </c>
      <c r="F4" s="38">
        <f>SUM(F5:F11)</f>
        <v>35855433.230000004</v>
      </c>
      <c r="G4" s="38">
        <f>D4-E4</f>
        <v>53586652.879999995</v>
      </c>
    </row>
    <row r="5" spans="1:8" x14ac:dyDescent="0.2">
      <c r="A5" s="11" t="s">
        <v>61</v>
      </c>
      <c r="B5" s="34">
        <v>67714089.780000001</v>
      </c>
      <c r="C5" s="34">
        <v>-511896.87</v>
      </c>
      <c r="D5" s="34">
        <f t="shared" ref="D5:D68" si="0">B5+C5</f>
        <v>67202192.909999996</v>
      </c>
      <c r="E5" s="34">
        <v>30393109.850000001</v>
      </c>
      <c r="F5" s="34">
        <v>30393109.850000001</v>
      </c>
      <c r="G5" s="34">
        <f t="shared" ref="G5:G68" si="1">D5-E5</f>
        <v>36809083.059999995</v>
      </c>
      <c r="H5" s="6">
        <v>1100</v>
      </c>
    </row>
    <row r="6" spans="1:8" x14ac:dyDescent="0.2">
      <c r="A6" s="11" t="s">
        <v>62</v>
      </c>
      <c r="B6" s="34">
        <v>3897518.26</v>
      </c>
      <c r="C6" s="34">
        <v>-130000</v>
      </c>
      <c r="D6" s="34">
        <f t="shared" si="0"/>
        <v>3767518.26</v>
      </c>
      <c r="E6" s="34">
        <v>1474525.6</v>
      </c>
      <c r="F6" s="34">
        <v>1474525.6</v>
      </c>
      <c r="G6" s="34">
        <f t="shared" si="1"/>
        <v>2292992.6599999997</v>
      </c>
      <c r="H6" s="6">
        <v>1200</v>
      </c>
    </row>
    <row r="7" spans="1:8" x14ac:dyDescent="0.2">
      <c r="A7" s="11" t="s">
        <v>63</v>
      </c>
      <c r="B7" s="34">
        <v>9596705.2699999996</v>
      </c>
      <c r="C7" s="34">
        <v>574103.4</v>
      </c>
      <c r="D7" s="34">
        <f t="shared" si="0"/>
        <v>10170808.67</v>
      </c>
      <c r="E7" s="34">
        <v>733363.22</v>
      </c>
      <c r="F7" s="34">
        <v>726003.4</v>
      </c>
      <c r="G7" s="34">
        <f t="shared" si="1"/>
        <v>9437445.4499999993</v>
      </c>
      <c r="H7" s="6">
        <v>1300</v>
      </c>
    </row>
    <row r="8" spans="1:8" x14ac:dyDescent="0.2">
      <c r="A8" s="11" t="s">
        <v>33</v>
      </c>
      <c r="B8" s="34">
        <v>700000</v>
      </c>
      <c r="C8" s="34">
        <v>600000</v>
      </c>
      <c r="D8" s="34">
        <f t="shared" si="0"/>
        <v>1300000</v>
      </c>
      <c r="E8" s="34">
        <v>0</v>
      </c>
      <c r="F8" s="34">
        <v>0</v>
      </c>
      <c r="G8" s="34">
        <f t="shared" si="1"/>
        <v>1300000</v>
      </c>
      <c r="H8" s="6">
        <v>1400</v>
      </c>
    </row>
    <row r="9" spans="1:8" x14ac:dyDescent="0.2">
      <c r="A9" s="11" t="s">
        <v>64</v>
      </c>
      <c r="B9" s="34">
        <v>7286027.46</v>
      </c>
      <c r="C9" s="34">
        <v>-274584.05</v>
      </c>
      <c r="D9" s="34">
        <f t="shared" si="0"/>
        <v>7011443.4100000001</v>
      </c>
      <c r="E9" s="34">
        <v>3264311.7</v>
      </c>
      <c r="F9" s="34">
        <v>3261794.38</v>
      </c>
      <c r="G9" s="34">
        <f t="shared" si="1"/>
        <v>3747131.71</v>
      </c>
      <c r="H9" s="6">
        <v>1500</v>
      </c>
    </row>
    <row r="10" spans="1:8" x14ac:dyDescent="0.2">
      <c r="A10" s="11" t="s">
        <v>34</v>
      </c>
      <c r="B10" s="34">
        <v>0</v>
      </c>
      <c r="C10" s="34">
        <v>0</v>
      </c>
      <c r="D10" s="34">
        <f t="shared" si="0"/>
        <v>0</v>
      </c>
      <c r="E10" s="34">
        <v>0</v>
      </c>
      <c r="F10" s="34">
        <v>0</v>
      </c>
      <c r="G10" s="34">
        <f t="shared" si="1"/>
        <v>0</v>
      </c>
      <c r="H10" s="6">
        <v>1600</v>
      </c>
    </row>
    <row r="11" spans="1:8" x14ac:dyDescent="0.2">
      <c r="A11" s="11" t="s">
        <v>65</v>
      </c>
      <c r="B11" s="34">
        <v>0</v>
      </c>
      <c r="C11" s="34">
        <v>0</v>
      </c>
      <c r="D11" s="34">
        <f t="shared" si="0"/>
        <v>0</v>
      </c>
      <c r="E11" s="34">
        <v>0</v>
      </c>
      <c r="F11" s="34">
        <v>0</v>
      </c>
      <c r="G11" s="34">
        <f t="shared" si="1"/>
        <v>0</v>
      </c>
      <c r="H11" s="6">
        <v>1700</v>
      </c>
    </row>
    <row r="12" spans="1:8" x14ac:dyDescent="0.2">
      <c r="A12" s="9" t="s">
        <v>117</v>
      </c>
      <c r="B12" s="39">
        <f>SUM(B13:B21)</f>
        <v>16107368.850000001</v>
      </c>
      <c r="C12" s="39">
        <f>SUM(C13:C21)</f>
        <v>2416892.65</v>
      </c>
      <c r="D12" s="39">
        <f t="shared" si="0"/>
        <v>18524261.5</v>
      </c>
      <c r="E12" s="39">
        <f>SUM(E13:E21)</f>
        <v>8733215.8300000001</v>
      </c>
      <c r="F12" s="39">
        <f>SUM(F13:F21)</f>
        <v>8605340.2100000009</v>
      </c>
      <c r="G12" s="39">
        <f t="shared" si="1"/>
        <v>9791045.6699999999</v>
      </c>
      <c r="H12" s="10">
        <v>0</v>
      </c>
    </row>
    <row r="13" spans="1:8" x14ac:dyDescent="0.2">
      <c r="A13" s="11" t="s">
        <v>66</v>
      </c>
      <c r="B13" s="34">
        <v>1870762.79</v>
      </c>
      <c r="C13" s="34">
        <v>-322372.23</v>
      </c>
      <c r="D13" s="34">
        <f t="shared" si="0"/>
        <v>1548390.56</v>
      </c>
      <c r="E13" s="34">
        <v>508042.76</v>
      </c>
      <c r="F13" s="34">
        <v>503112.76</v>
      </c>
      <c r="G13" s="34">
        <f t="shared" si="1"/>
        <v>1040347.8</v>
      </c>
      <c r="H13" s="6">
        <v>2100</v>
      </c>
    </row>
    <row r="14" spans="1:8" x14ac:dyDescent="0.2">
      <c r="A14" s="11" t="s">
        <v>67</v>
      </c>
      <c r="B14" s="34">
        <v>491056.8</v>
      </c>
      <c r="C14" s="34">
        <v>-7114.43</v>
      </c>
      <c r="D14" s="34">
        <f t="shared" si="0"/>
        <v>483942.37</v>
      </c>
      <c r="E14" s="34">
        <v>189549.93</v>
      </c>
      <c r="F14" s="34">
        <v>189549.93</v>
      </c>
      <c r="G14" s="34">
        <f t="shared" si="1"/>
        <v>294392.44</v>
      </c>
      <c r="H14" s="6">
        <v>2200</v>
      </c>
    </row>
    <row r="15" spans="1:8" x14ac:dyDescent="0.2">
      <c r="A15" s="11" t="s">
        <v>68</v>
      </c>
      <c r="B15" s="34">
        <v>0</v>
      </c>
      <c r="C15" s="34">
        <v>0</v>
      </c>
      <c r="D15" s="34">
        <f t="shared" si="0"/>
        <v>0</v>
      </c>
      <c r="E15" s="34">
        <v>0</v>
      </c>
      <c r="F15" s="34">
        <v>0</v>
      </c>
      <c r="G15" s="34">
        <f t="shared" si="1"/>
        <v>0</v>
      </c>
      <c r="H15" s="6">
        <v>2300</v>
      </c>
    </row>
    <row r="16" spans="1:8" x14ac:dyDescent="0.2">
      <c r="A16" s="11" t="s">
        <v>69</v>
      </c>
      <c r="B16" s="34">
        <v>2119440.4</v>
      </c>
      <c r="C16" s="34">
        <v>606019.75</v>
      </c>
      <c r="D16" s="34">
        <f t="shared" si="0"/>
        <v>2725460.15</v>
      </c>
      <c r="E16" s="34">
        <v>1030708.51</v>
      </c>
      <c r="F16" s="34">
        <v>1030708.51</v>
      </c>
      <c r="G16" s="34">
        <f t="shared" si="1"/>
        <v>1694751.64</v>
      </c>
      <c r="H16" s="6">
        <v>2400</v>
      </c>
    </row>
    <row r="17" spans="1:8" x14ac:dyDescent="0.2">
      <c r="A17" s="11" t="s">
        <v>70</v>
      </c>
      <c r="B17" s="34">
        <v>1093166.68</v>
      </c>
      <c r="C17" s="34">
        <v>581827.01</v>
      </c>
      <c r="D17" s="34">
        <f t="shared" si="0"/>
        <v>1674993.69</v>
      </c>
      <c r="E17" s="34">
        <v>766534.05</v>
      </c>
      <c r="F17" s="34">
        <v>766534.05</v>
      </c>
      <c r="G17" s="34">
        <f t="shared" si="1"/>
        <v>908459.6399999999</v>
      </c>
      <c r="H17" s="6">
        <v>2500</v>
      </c>
    </row>
    <row r="18" spans="1:8" x14ac:dyDescent="0.2">
      <c r="A18" s="11" t="s">
        <v>71</v>
      </c>
      <c r="B18" s="34">
        <v>8712428.3900000006</v>
      </c>
      <c r="C18" s="34">
        <v>897319.64</v>
      </c>
      <c r="D18" s="34">
        <f t="shared" si="0"/>
        <v>9609748.0300000012</v>
      </c>
      <c r="E18" s="34">
        <v>4588141.32</v>
      </c>
      <c r="F18" s="34">
        <v>4465195.7</v>
      </c>
      <c r="G18" s="34">
        <f t="shared" si="1"/>
        <v>5021606.7100000009</v>
      </c>
      <c r="H18" s="6">
        <v>2600</v>
      </c>
    </row>
    <row r="19" spans="1:8" x14ac:dyDescent="0.2">
      <c r="A19" s="11" t="s">
        <v>72</v>
      </c>
      <c r="B19" s="34">
        <v>1421647.72</v>
      </c>
      <c r="C19" s="34">
        <v>-187194.12</v>
      </c>
      <c r="D19" s="34">
        <f t="shared" si="0"/>
        <v>1234453.6000000001</v>
      </c>
      <c r="E19" s="34">
        <v>629907.87</v>
      </c>
      <c r="F19" s="34">
        <v>629907.87</v>
      </c>
      <c r="G19" s="34">
        <f t="shared" si="1"/>
        <v>604545.7300000001</v>
      </c>
      <c r="H19" s="6">
        <v>2700</v>
      </c>
    </row>
    <row r="20" spans="1:8" x14ac:dyDescent="0.2">
      <c r="A20" s="11" t="s">
        <v>73</v>
      </c>
      <c r="B20" s="34">
        <v>5672.4</v>
      </c>
      <c r="C20" s="34">
        <v>926300.13</v>
      </c>
      <c r="D20" s="34">
        <f t="shared" si="0"/>
        <v>931972.53</v>
      </c>
      <c r="E20" s="34">
        <v>924000.13</v>
      </c>
      <c r="F20" s="34">
        <v>924000.13</v>
      </c>
      <c r="G20" s="34">
        <f t="shared" si="1"/>
        <v>7972.4000000000233</v>
      </c>
      <c r="H20" s="6">
        <v>2800</v>
      </c>
    </row>
    <row r="21" spans="1:8" x14ac:dyDescent="0.2">
      <c r="A21" s="11" t="s">
        <v>74</v>
      </c>
      <c r="B21" s="34">
        <v>393193.67</v>
      </c>
      <c r="C21" s="34">
        <v>-77893.100000000006</v>
      </c>
      <c r="D21" s="34">
        <f t="shared" si="0"/>
        <v>315300.56999999995</v>
      </c>
      <c r="E21" s="34">
        <v>96331.26</v>
      </c>
      <c r="F21" s="34">
        <v>96331.26</v>
      </c>
      <c r="G21" s="34">
        <f t="shared" si="1"/>
        <v>218969.30999999994</v>
      </c>
      <c r="H21" s="6">
        <v>2900</v>
      </c>
    </row>
    <row r="22" spans="1:8" x14ac:dyDescent="0.2">
      <c r="A22" s="9" t="s">
        <v>58</v>
      </c>
      <c r="B22" s="39">
        <f>SUM(B23:B31)</f>
        <v>41649943.060000002</v>
      </c>
      <c r="C22" s="39">
        <f>SUM(C23:C31)</f>
        <v>4401973.01</v>
      </c>
      <c r="D22" s="39">
        <f t="shared" si="0"/>
        <v>46051916.07</v>
      </c>
      <c r="E22" s="39">
        <f>SUM(E23:E31)</f>
        <v>19250392.479999997</v>
      </c>
      <c r="F22" s="39">
        <f>SUM(F23:F31)</f>
        <v>17378249.599999998</v>
      </c>
      <c r="G22" s="39">
        <f t="shared" si="1"/>
        <v>26801523.590000004</v>
      </c>
      <c r="H22" s="10">
        <v>0</v>
      </c>
    </row>
    <row r="23" spans="1:8" x14ac:dyDescent="0.2">
      <c r="A23" s="11" t="s">
        <v>75</v>
      </c>
      <c r="B23" s="34">
        <v>7883908.9199999999</v>
      </c>
      <c r="C23" s="34">
        <v>299342.01</v>
      </c>
      <c r="D23" s="34">
        <f t="shared" si="0"/>
        <v>8183250.9299999997</v>
      </c>
      <c r="E23" s="34">
        <v>4382831.16</v>
      </c>
      <c r="F23" s="34">
        <v>2537508.2799999998</v>
      </c>
      <c r="G23" s="34">
        <f t="shared" si="1"/>
        <v>3800419.7699999996</v>
      </c>
      <c r="H23" s="6">
        <v>3100</v>
      </c>
    </row>
    <row r="24" spans="1:8" x14ac:dyDescent="0.2">
      <c r="A24" s="11" t="s">
        <v>76</v>
      </c>
      <c r="B24" s="34">
        <v>4330583.45</v>
      </c>
      <c r="C24" s="34">
        <v>307638.59999999998</v>
      </c>
      <c r="D24" s="34">
        <f t="shared" si="0"/>
        <v>4638222.05</v>
      </c>
      <c r="E24" s="34">
        <v>3648290.07</v>
      </c>
      <c r="F24" s="34">
        <v>3648290.07</v>
      </c>
      <c r="G24" s="34">
        <f t="shared" si="1"/>
        <v>989931.98</v>
      </c>
      <c r="H24" s="6">
        <v>3200</v>
      </c>
    </row>
    <row r="25" spans="1:8" x14ac:dyDescent="0.2">
      <c r="A25" s="11" t="s">
        <v>77</v>
      </c>
      <c r="B25" s="34">
        <v>2256820</v>
      </c>
      <c r="C25" s="34">
        <v>1799549.54</v>
      </c>
      <c r="D25" s="34">
        <f t="shared" si="0"/>
        <v>4056369.54</v>
      </c>
      <c r="E25" s="34">
        <v>2520527.83</v>
      </c>
      <c r="F25" s="34">
        <v>2520527.83</v>
      </c>
      <c r="G25" s="34">
        <f t="shared" si="1"/>
        <v>1535841.71</v>
      </c>
      <c r="H25" s="6">
        <v>3300</v>
      </c>
    </row>
    <row r="26" spans="1:8" x14ac:dyDescent="0.2">
      <c r="A26" s="11" t="s">
        <v>78</v>
      </c>
      <c r="B26" s="34">
        <v>982325.51</v>
      </c>
      <c r="C26" s="34">
        <v>440000</v>
      </c>
      <c r="D26" s="34">
        <f t="shared" si="0"/>
        <v>1422325.51</v>
      </c>
      <c r="E26" s="34">
        <v>183061.45</v>
      </c>
      <c r="F26" s="34">
        <v>183061.45</v>
      </c>
      <c r="G26" s="34">
        <f t="shared" si="1"/>
        <v>1239264.06</v>
      </c>
      <c r="H26" s="6">
        <v>3400</v>
      </c>
    </row>
    <row r="27" spans="1:8" x14ac:dyDescent="0.2">
      <c r="A27" s="11" t="s">
        <v>79</v>
      </c>
      <c r="B27" s="34">
        <v>6654398.4900000002</v>
      </c>
      <c r="C27" s="34">
        <v>90151.05</v>
      </c>
      <c r="D27" s="34">
        <f t="shared" si="0"/>
        <v>6744549.54</v>
      </c>
      <c r="E27" s="34">
        <v>3247331.11</v>
      </c>
      <c r="F27" s="34">
        <v>3220511.11</v>
      </c>
      <c r="G27" s="34">
        <f t="shared" si="1"/>
        <v>3497218.43</v>
      </c>
      <c r="H27" s="6">
        <v>3500</v>
      </c>
    </row>
    <row r="28" spans="1:8" x14ac:dyDescent="0.2">
      <c r="A28" s="11" t="s">
        <v>126</v>
      </c>
      <c r="B28" s="34">
        <v>545612.9</v>
      </c>
      <c r="C28" s="34">
        <v>368487.5</v>
      </c>
      <c r="D28" s="34">
        <f t="shared" si="0"/>
        <v>914100.4</v>
      </c>
      <c r="E28" s="34">
        <v>0</v>
      </c>
      <c r="F28" s="34">
        <v>0</v>
      </c>
      <c r="G28" s="34">
        <f t="shared" si="1"/>
        <v>914100.4</v>
      </c>
      <c r="H28" s="6">
        <v>3600</v>
      </c>
    </row>
    <row r="29" spans="1:8" x14ac:dyDescent="0.2">
      <c r="A29" s="11" t="s">
        <v>80</v>
      </c>
      <c r="B29" s="34">
        <v>95600.25</v>
      </c>
      <c r="C29" s="34">
        <v>-3500</v>
      </c>
      <c r="D29" s="34">
        <f t="shared" si="0"/>
        <v>92100.25</v>
      </c>
      <c r="E29" s="34">
        <v>33530.69</v>
      </c>
      <c r="F29" s="34">
        <v>33530.69</v>
      </c>
      <c r="G29" s="34">
        <f t="shared" si="1"/>
        <v>58569.56</v>
      </c>
      <c r="H29" s="6">
        <v>3700</v>
      </c>
    </row>
    <row r="30" spans="1:8" x14ac:dyDescent="0.2">
      <c r="A30" s="11" t="s">
        <v>81</v>
      </c>
      <c r="B30" s="34">
        <v>16617396.130000001</v>
      </c>
      <c r="C30" s="34">
        <v>883494.6</v>
      </c>
      <c r="D30" s="34">
        <f t="shared" si="0"/>
        <v>17500890.73</v>
      </c>
      <c r="E30" s="34">
        <v>4196720.17</v>
      </c>
      <c r="F30" s="34">
        <v>4196720.17</v>
      </c>
      <c r="G30" s="34">
        <f t="shared" si="1"/>
        <v>13304170.560000001</v>
      </c>
      <c r="H30" s="6">
        <v>3800</v>
      </c>
    </row>
    <row r="31" spans="1:8" x14ac:dyDescent="0.2">
      <c r="A31" s="11" t="s">
        <v>18</v>
      </c>
      <c r="B31" s="34">
        <v>2283297.41</v>
      </c>
      <c r="C31" s="34">
        <v>216809.71</v>
      </c>
      <c r="D31" s="34">
        <f t="shared" si="0"/>
        <v>2500107.12</v>
      </c>
      <c r="E31" s="34">
        <v>1038100</v>
      </c>
      <c r="F31" s="34">
        <v>1038100</v>
      </c>
      <c r="G31" s="34">
        <f t="shared" si="1"/>
        <v>1462007.12</v>
      </c>
      <c r="H31" s="6">
        <v>3900</v>
      </c>
    </row>
    <row r="32" spans="1:8" x14ac:dyDescent="0.2">
      <c r="A32" s="9" t="s">
        <v>118</v>
      </c>
      <c r="B32" s="39">
        <f>SUM(B33:B41)</f>
        <v>24346395.029999997</v>
      </c>
      <c r="C32" s="39">
        <f>SUM(C33:C41)</f>
        <v>6989505.5800000001</v>
      </c>
      <c r="D32" s="39">
        <f t="shared" si="0"/>
        <v>31335900.609999999</v>
      </c>
      <c r="E32" s="39">
        <f>SUM(E33:E41)</f>
        <v>10053750.34</v>
      </c>
      <c r="F32" s="39">
        <f>SUM(F33:F41)</f>
        <v>10053750.34</v>
      </c>
      <c r="G32" s="39">
        <f t="shared" si="1"/>
        <v>21282150.27</v>
      </c>
      <c r="H32" s="10">
        <v>0</v>
      </c>
    </row>
    <row r="33" spans="1:8" x14ac:dyDescent="0.2">
      <c r="A33" s="11" t="s">
        <v>82</v>
      </c>
      <c r="B33" s="34">
        <v>5500000</v>
      </c>
      <c r="C33" s="34">
        <v>685000</v>
      </c>
      <c r="D33" s="34">
        <f t="shared" si="0"/>
        <v>6185000</v>
      </c>
      <c r="E33" s="34">
        <v>2538461.52</v>
      </c>
      <c r="F33" s="34">
        <v>2538461.52</v>
      </c>
      <c r="G33" s="34">
        <f t="shared" si="1"/>
        <v>3646538.48</v>
      </c>
      <c r="H33" s="6">
        <v>4100</v>
      </c>
    </row>
    <row r="34" spans="1:8" x14ac:dyDescent="0.2">
      <c r="A34" s="11" t="s">
        <v>83</v>
      </c>
      <c r="B34" s="34">
        <v>0</v>
      </c>
      <c r="C34" s="34">
        <v>0</v>
      </c>
      <c r="D34" s="34">
        <f t="shared" si="0"/>
        <v>0</v>
      </c>
      <c r="E34" s="34">
        <v>0</v>
      </c>
      <c r="F34" s="34">
        <v>0</v>
      </c>
      <c r="G34" s="34">
        <f t="shared" si="1"/>
        <v>0</v>
      </c>
      <c r="H34" s="6">
        <v>4200</v>
      </c>
    </row>
    <row r="35" spans="1:8" x14ac:dyDescent="0.2">
      <c r="A35" s="11" t="s">
        <v>84</v>
      </c>
      <c r="B35" s="34">
        <v>3045056.92</v>
      </c>
      <c r="C35" s="34">
        <v>1199314.5</v>
      </c>
      <c r="D35" s="34">
        <f t="shared" si="0"/>
        <v>4244371.42</v>
      </c>
      <c r="E35" s="34">
        <v>0</v>
      </c>
      <c r="F35" s="34">
        <v>0</v>
      </c>
      <c r="G35" s="34">
        <f t="shared" si="1"/>
        <v>4244371.42</v>
      </c>
      <c r="H35" s="6">
        <v>4300</v>
      </c>
    </row>
    <row r="36" spans="1:8" x14ac:dyDescent="0.2">
      <c r="A36" s="11" t="s">
        <v>85</v>
      </c>
      <c r="B36" s="34">
        <v>14758804.779999999</v>
      </c>
      <c r="C36" s="34">
        <v>5362642.43</v>
      </c>
      <c r="D36" s="34">
        <f t="shared" si="0"/>
        <v>20121447.210000001</v>
      </c>
      <c r="E36" s="34">
        <v>7221373.9699999997</v>
      </c>
      <c r="F36" s="34">
        <v>7221373.9699999997</v>
      </c>
      <c r="G36" s="34">
        <f t="shared" si="1"/>
        <v>12900073.240000002</v>
      </c>
      <c r="H36" s="6">
        <v>4400</v>
      </c>
    </row>
    <row r="37" spans="1:8" x14ac:dyDescent="0.2">
      <c r="A37" s="11" t="s">
        <v>39</v>
      </c>
      <c r="B37" s="34">
        <v>1042533.33</v>
      </c>
      <c r="C37" s="34">
        <v>-257451.35</v>
      </c>
      <c r="D37" s="34">
        <f t="shared" si="0"/>
        <v>785081.98</v>
      </c>
      <c r="E37" s="34">
        <v>293914.84999999998</v>
      </c>
      <c r="F37" s="34">
        <v>293914.84999999998</v>
      </c>
      <c r="G37" s="34">
        <f t="shared" si="1"/>
        <v>491167.13</v>
      </c>
      <c r="H37" s="6">
        <v>4500</v>
      </c>
    </row>
    <row r="38" spans="1:8" x14ac:dyDescent="0.2">
      <c r="A38" s="11" t="s">
        <v>86</v>
      </c>
      <c r="B38" s="34">
        <v>0</v>
      </c>
      <c r="C38" s="34">
        <v>0</v>
      </c>
      <c r="D38" s="34">
        <f t="shared" si="0"/>
        <v>0</v>
      </c>
      <c r="E38" s="34">
        <v>0</v>
      </c>
      <c r="F38" s="34">
        <v>0</v>
      </c>
      <c r="G38" s="34">
        <f t="shared" si="1"/>
        <v>0</v>
      </c>
      <c r="H38" s="6">
        <v>4600</v>
      </c>
    </row>
    <row r="39" spans="1:8" x14ac:dyDescent="0.2">
      <c r="A39" s="11" t="s">
        <v>87</v>
      </c>
      <c r="B39" s="34">
        <v>0</v>
      </c>
      <c r="C39" s="34">
        <v>0</v>
      </c>
      <c r="D39" s="34">
        <f t="shared" si="0"/>
        <v>0</v>
      </c>
      <c r="E39" s="34">
        <v>0</v>
      </c>
      <c r="F39" s="34">
        <v>0</v>
      </c>
      <c r="G39" s="34">
        <f t="shared" si="1"/>
        <v>0</v>
      </c>
      <c r="H39" s="6">
        <v>4700</v>
      </c>
    </row>
    <row r="40" spans="1:8" x14ac:dyDescent="0.2">
      <c r="A40" s="11" t="s">
        <v>35</v>
      </c>
      <c r="B40" s="34">
        <v>0</v>
      </c>
      <c r="C40" s="34">
        <v>0</v>
      </c>
      <c r="D40" s="34">
        <f t="shared" si="0"/>
        <v>0</v>
      </c>
      <c r="E40" s="34">
        <v>0</v>
      </c>
      <c r="F40" s="34">
        <v>0</v>
      </c>
      <c r="G40" s="34">
        <f t="shared" si="1"/>
        <v>0</v>
      </c>
      <c r="H40" s="6">
        <v>4800</v>
      </c>
    </row>
    <row r="41" spans="1:8" x14ac:dyDescent="0.2">
      <c r="A41" s="11" t="s">
        <v>88</v>
      </c>
      <c r="B41" s="34">
        <v>0</v>
      </c>
      <c r="C41" s="34">
        <v>0</v>
      </c>
      <c r="D41" s="34">
        <f t="shared" si="0"/>
        <v>0</v>
      </c>
      <c r="E41" s="34">
        <v>0</v>
      </c>
      <c r="F41" s="34">
        <v>0</v>
      </c>
      <c r="G41" s="34">
        <f t="shared" si="1"/>
        <v>0</v>
      </c>
      <c r="H41" s="6">
        <v>4900</v>
      </c>
    </row>
    <row r="42" spans="1:8" x14ac:dyDescent="0.2">
      <c r="A42" s="9" t="s">
        <v>119</v>
      </c>
      <c r="B42" s="39">
        <f>SUM(B43:B51)</f>
        <v>85662.399999999994</v>
      </c>
      <c r="C42" s="39">
        <f>SUM(C43:C51)</f>
        <v>5201652.4000000004</v>
      </c>
      <c r="D42" s="39">
        <f t="shared" si="0"/>
        <v>5287314.8000000007</v>
      </c>
      <c r="E42" s="39">
        <f>SUM(E43:E51)</f>
        <v>1988472</v>
      </c>
      <c r="F42" s="39">
        <f>SUM(F43:F51)</f>
        <v>1988472</v>
      </c>
      <c r="G42" s="39">
        <f t="shared" si="1"/>
        <v>3298842.8000000007</v>
      </c>
      <c r="H42" s="10">
        <v>0</v>
      </c>
    </row>
    <row r="43" spans="1:8" x14ac:dyDescent="0.2">
      <c r="A43" s="3" t="s">
        <v>89</v>
      </c>
      <c r="B43" s="34">
        <v>32932.400000000001</v>
      </c>
      <c r="C43" s="34">
        <v>866528</v>
      </c>
      <c r="D43" s="34">
        <f t="shared" si="0"/>
        <v>899460.4</v>
      </c>
      <c r="E43" s="34">
        <v>41528</v>
      </c>
      <c r="F43" s="34">
        <v>41528</v>
      </c>
      <c r="G43" s="34">
        <f t="shared" si="1"/>
        <v>857932.4</v>
      </c>
      <c r="H43" s="6">
        <v>5100</v>
      </c>
    </row>
    <row r="44" spans="1:8" x14ac:dyDescent="0.2">
      <c r="A44" s="11" t="s">
        <v>90</v>
      </c>
      <c r="B44" s="34">
        <v>0</v>
      </c>
      <c r="C44" s="34">
        <v>0</v>
      </c>
      <c r="D44" s="34">
        <f t="shared" si="0"/>
        <v>0</v>
      </c>
      <c r="E44" s="34">
        <v>0</v>
      </c>
      <c r="F44" s="34">
        <v>0</v>
      </c>
      <c r="G44" s="34">
        <f t="shared" si="1"/>
        <v>0</v>
      </c>
      <c r="H44" s="6">
        <v>5200</v>
      </c>
    </row>
    <row r="45" spans="1:8" x14ac:dyDescent="0.2">
      <c r="A45" s="11" t="s">
        <v>91</v>
      </c>
      <c r="B45" s="34">
        <v>0</v>
      </c>
      <c r="C45" s="34">
        <v>0</v>
      </c>
      <c r="D45" s="34">
        <f t="shared" si="0"/>
        <v>0</v>
      </c>
      <c r="E45" s="34">
        <v>0</v>
      </c>
      <c r="F45" s="34">
        <v>0</v>
      </c>
      <c r="G45" s="34">
        <f t="shared" si="1"/>
        <v>0</v>
      </c>
      <c r="H45" s="6">
        <v>5300</v>
      </c>
    </row>
    <row r="46" spans="1:8" x14ac:dyDescent="0.2">
      <c r="A46" s="11" t="s">
        <v>92</v>
      </c>
      <c r="B46" s="34">
        <v>0</v>
      </c>
      <c r="C46" s="34">
        <v>2250000</v>
      </c>
      <c r="D46" s="34">
        <f t="shared" si="0"/>
        <v>2250000</v>
      </c>
      <c r="E46" s="34">
        <v>1946944</v>
      </c>
      <c r="F46" s="34">
        <v>1946944</v>
      </c>
      <c r="G46" s="34">
        <f t="shared" si="1"/>
        <v>303056</v>
      </c>
      <c r="H46" s="6">
        <v>5400</v>
      </c>
    </row>
    <row r="47" spans="1:8" x14ac:dyDescent="0.2">
      <c r="A47" s="11" t="s">
        <v>93</v>
      </c>
      <c r="B47" s="34">
        <v>0</v>
      </c>
      <c r="C47" s="34">
        <v>553854.4</v>
      </c>
      <c r="D47" s="34">
        <f t="shared" si="0"/>
        <v>553854.4</v>
      </c>
      <c r="E47" s="34">
        <v>0</v>
      </c>
      <c r="F47" s="34">
        <v>0</v>
      </c>
      <c r="G47" s="34">
        <f t="shared" si="1"/>
        <v>553854.4</v>
      </c>
      <c r="H47" s="6">
        <v>5500</v>
      </c>
    </row>
    <row r="48" spans="1:8" x14ac:dyDescent="0.2">
      <c r="A48" s="11" t="s">
        <v>94</v>
      </c>
      <c r="B48" s="34">
        <v>52730</v>
      </c>
      <c r="C48" s="34">
        <v>1371270</v>
      </c>
      <c r="D48" s="34">
        <f t="shared" si="0"/>
        <v>1424000</v>
      </c>
      <c r="E48" s="34">
        <v>0</v>
      </c>
      <c r="F48" s="34">
        <v>0</v>
      </c>
      <c r="G48" s="34">
        <f t="shared" si="1"/>
        <v>1424000</v>
      </c>
      <c r="H48" s="6">
        <v>5600</v>
      </c>
    </row>
    <row r="49" spans="1:8" x14ac:dyDescent="0.2">
      <c r="A49" s="11" t="s">
        <v>95</v>
      </c>
      <c r="B49" s="34">
        <v>0</v>
      </c>
      <c r="C49" s="34">
        <v>0</v>
      </c>
      <c r="D49" s="34">
        <f t="shared" si="0"/>
        <v>0</v>
      </c>
      <c r="E49" s="34">
        <v>0</v>
      </c>
      <c r="F49" s="34">
        <v>0</v>
      </c>
      <c r="G49" s="34">
        <f t="shared" si="1"/>
        <v>0</v>
      </c>
      <c r="H49" s="6">
        <v>5700</v>
      </c>
    </row>
    <row r="50" spans="1:8" x14ac:dyDescent="0.2">
      <c r="A50" s="11" t="s">
        <v>96</v>
      </c>
      <c r="B50" s="34">
        <v>0</v>
      </c>
      <c r="C50" s="34">
        <v>0</v>
      </c>
      <c r="D50" s="34">
        <f t="shared" si="0"/>
        <v>0</v>
      </c>
      <c r="E50" s="34">
        <v>0</v>
      </c>
      <c r="F50" s="34">
        <v>0</v>
      </c>
      <c r="G50" s="34">
        <f t="shared" si="1"/>
        <v>0</v>
      </c>
      <c r="H50" s="6">
        <v>5800</v>
      </c>
    </row>
    <row r="51" spans="1:8" x14ac:dyDescent="0.2">
      <c r="A51" s="11" t="s">
        <v>97</v>
      </c>
      <c r="B51" s="34">
        <v>0</v>
      </c>
      <c r="C51" s="34">
        <v>160000</v>
      </c>
      <c r="D51" s="34">
        <f t="shared" si="0"/>
        <v>160000</v>
      </c>
      <c r="E51" s="34">
        <v>0</v>
      </c>
      <c r="F51" s="34">
        <v>0</v>
      </c>
      <c r="G51" s="34">
        <f t="shared" si="1"/>
        <v>160000</v>
      </c>
      <c r="H51" s="6">
        <v>5900</v>
      </c>
    </row>
    <row r="52" spans="1:8" x14ac:dyDescent="0.2">
      <c r="A52" s="9" t="s">
        <v>59</v>
      </c>
      <c r="B52" s="39">
        <f>SUM(B53:B55)</f>
        <v>0</v>
      </c>
      <c r="C52" s="39">
        <f>SUM(C53:C55)</f>
        <v>153340394.38999999</v>
      </c>
      <c r="D52" s="39">
        <f t="shared" si="0"/>
        <v>153340394.38999999</v>
      </c>
      <c r="E52" s="39">
        <f>SUM(E53:E55)</f>
        <v>6126219.7000000002</v>
      </c>
      <c r="F52" s="39">
        <f>SUM(F53:F55)</f>
        <v>6126219.7000000002</v>
      </c>
      <c r="G52" s="39">
        <f t="shared" si="1"/>
        <v>147214174.69</v>
      </c>
      <c r="H52" s="10">
        <v>0</v>
      </c>
    </row>
    <row r="53" spans="1:8" x14ac:dyDescent="0.2">
      <c r="A53" s="11" t="s">
        <v>98</v>
      </c>
      <c r="B53" s="34">
        <v>0</v>
      </c>
      <c r="C53" s="34">
        <v>153340394.38999999</v>
      </c>
      <c r="D53" s="34">
        <f t="shared" si="0"/>
        <v>153340394.38999999</v>
      </c>
      <c r="E53" s="34">
        <v>6126219.7000000002</v>
      </c>
      <c r="F53" s="34">
        <v>6126219.7000000002</v>
      </c>
      <c r="G53" s="34">
        <f t="shared" si="1"/>
        <v>147214174.69</v>
      </c>
      <c r="H53" s="6">
        <v>6100</v>
      </c>
    </row>
    <row r="54" spans="1:8" x14ac:dyDescent="0.2">
      <c r="A54" s="11" t="s">
        <v>99</v>
      </c>
      <c r="B54" s="34">
        <v>0</v>
      </c>
      <c r="C54" s="34">
        <v>0</v>
      </c>
      <c r="D54" s="34">
        <f t="shared" si="0"/>
        <v>0</v>
      </c>
      <c r="E54" s="34">
        <v>0</v>
      </c>
      <c r="F54" s="34">
        <v>0</v>
      </c>
      <c r="G54" s="34">
        <f t="shared" si="1"/>
        <v>0</v>
      </c>
      <c r="H54" s="6">
        <v>6200</v>
      </c>
    </row>
    <row r="55" spans="1:8" x14ac:dyDescent="0.2">
      <c r="A55" s="11" t="s">
        <v>100</v>
      </c>
      <c r="B55" s="34">
        <v>0</v>
      </c>
      <c r="C55" s="34">
        <v>0</v>
      </c>
      <c r="D55" s="34">
        <f t="shared" si="0"/>
        <v>0</v>
      </c>
      <c r="E55" s="34">
        <v>0</v>
      </c>
      <c r="F55" s="34">
        <v>0</v>
      </c>
      <c r="G55" s="34">
        <f t="shared" si="1"/>
        <v>0</v>
      </c>
      <c r="H55" s="6">
        <v>6300</v>
      </c>
    </row>
    <row r="56" spans="1:8" x14ac:dyDescent="0.2">
      <c r="A56" s="9" t="s">
        <v>120</v>
      </c>
      <c r="B56" s="39">
        <f>SUM(B57:B63)</f>
        <v>36592401.159999996</v>
      </c>
      <c r="C56" s="39">
        <f>SUM(C57:C63)</f>
        <v>-35514512.890000001</v>
      </c>
      <c r="D56" s="39">
        <f t="shared" si="0"/>
        <v>1077888.2699999958</v>
      </c>
      <c r="E56" s="39">
        <f>SUM(E57:E63)</f>
        <v>0</v>
      </c>
      <c r="F56" s="39">
        <f>SUM(F57:F63)</f>
        <v>0</v>
      </c>
      <c r="G56" s="39">
        <f t="shared" si="1"/>
        <v>1077888.2699999958</v>
      </c>
      <c r="H56" s="10">
        <v>0</v>
      </c>
    </row>
    <row r="57" spans="1:8" x14ac:dyDescent="0.2">
      <c r="A57" s="11" t="s">
        <v>127</v>
      </c>
      <c r="B57" s="34">
        <v>0</v>
      </c>
      <c r="C57" s="34">
        <v>0</v>
      </c>
      <c r="D57" s="34">
        <f t="shared" si="0"/>
        <v>0</v>
      </c>
      <c r="E57" s="34">
        <v>0</v>
      </c>
      <c r="F57" s="34">
        <v>0</v>
      </c>
      <c r="G57" s="34">
        <f t="shared" si="1"/>
        <v>0</v>
      </c>
      <c r="H57" s="6">
        <v>7100</v>
      </c>
    </row>
    <row r="58" spans="1:8" x14ac:dyDescent="0.2">
      <c r="A58" s="11" t="s">
        <v>101</v>
      </c>
      <c r="B58" s="34">
        <v>0</v>
      </c>
      <c r="C58" s="34">
        <v>0</v>
      </c>
      <c r="D58" s="34">
        <f t="shared" si="0"/>
        <v>0</v>
      </c>
      <c r="E58" s="34">
        <v>0</v>
      </c>
      <c r="F58" s="34">
        <v>0</v>
      </c>
      <c r="G58" s="34">
        <f t="shared" si="1"/>
        <v>0</v>
      </c>
      <c r="H58" s="6">
        <v>7200</v>
      </c>
    </row>
    <row r="59" spans="1:8" x14ac:dyDescent="0.2">
      <c r="A59" s="11" t="s">
        <v>102</v>
      </c>
      <c r="B59" s="34">
        <v>0</v>
      </c>
      <c r="C59" s="34">
        <v>0</v>
      </c>
      <c r="D59" s="34">
        <f t="shared" si="0"/>
        <v>0</v>
      </c>
      <c r="E59" s="34">
        <v>0</v>
      </c>
      <c r="F59" s="34">
        <v>0</v>
      </c>
      <c r="G59" s="34">
        <f t="shared" si="1"/>
        <v>0</v>
      </c>
      <c r="H59" s="6">
        <v>7300</v>
      </c>
    </row>
    <row r="60" spans="1:8" x14ac:dyDescent="0.2">
      <c r="A60" s="11" t="s">
        <v>103</v>
      </c>
      <c r="B60" s="34">
        <v>0</v>
      </c>
      <c r="C60" s="34">
        <v>0</v>
      </c>
      <c r="D60" s="34">
        <f t="shared" si="0"/>
        <v>0</v>
      </c>
      <c r="E60" s="34">
        <v>0</v>
      </c>
      <c r="F60" s="34">
        <v>0</v>
      </c>
      <c r="G60" s="34">
        <f t="shared" si="1"/>
        <v>0</v>
      </c>
      <c r="H60" s="6">
        <v>7400</v>
      </c>
    </row>
    <row r="61" spans="1:8" x14ac:dyDescent="0.2">
      <c r="A61" s="11" t="s">
        <v>104</v>
      </c>
      <c r="B61" s="34">
        <v>0</v>
      </c>
      <c r="C61" s="34">
        <v>0</v>
      </c>
      <c r="D61" s="34">
        <f t="shared" si="0"/>
        <v>0</v>
      </c>
      <c r="E61" s="34">
        <v>0</v>
      </c>
      <c r="F61" s="34">
        <v>0</v>
      </c>
      <c r="G61" s="34">
        <f t="shared" si="1"/>
        <v>0</v>
      </c>
      <c r="H61" s="6">
        <v>7500</v>
      </c>
    </row>
    <row r="62" spans="1:8" x14ac:dyDescent="0.2">
      <c r="A62" s="11" t="s">
        <v>105</v>
      </c>
      <c r="B62" s="34">
        <v>0</v>
      </c>
      <c r="C62" s="34">
        <v>0</v>
      </c>
      <c r="D62" s="34">
        <f t="shared" si="0"/>
        <v>0</v>
      </c>
      <c r="E62" s="34">
        <v>0</v>
      </c>
      <c r="F62" s="34">
        <v>0</v>
      </c>
      <c r="G62" s="34">
        <f t="shared" si="1"/>
        <v>0</v>
      </c>
      <c r="H62" s="6">
        <v>7600</v>
      </c>
    </row>
    <row r="63" spans="1:8" x14ac:dyDescent="0.2">
      <c r="A63" s="11" t="s">
        <v>106</v>
      </c>
      <c r="B63" s="34">
        <v>36592401.159999996</v>
      </c>
      <c r="C63" s="34">
        <v>-35514512.890000001</v>
      </c>
      <c r="D63" s="34">
        <f t="shared" si="0"/>
        <v>1077888.2699999958</v>
      </c>
      <c r="E63" s="34">
        <v>0</v>
      </c>
      <c r="F63" s="34">
        <v>0</v>
      </c>
      <c r="G63" s="34">
        <f t="shared" si="1"/>
        <v>1077888.2699999958</v>
      </c>
      <c r="H63" s="6">
        <v>7900</v>
      </c>
    </row>
    <row r="64" spans="1:8" x14ac:dyDescent="0.2">
      <c r="A64" s="9" t="s">
        <v>121</v>
      </c>
      <c r="B64" s="39">
        <f>SUM(B65:B67)</f>
        <v>600000</v>
      </c>
      <c r="C64" s="39">
        <f>SUM(C65:C67)</f>
        <v>0</v>
      </c>
      <c r="D64" s="39">
        <f t="shared" si="0"/>
        <v>600000</v>
      </c>
      <c r="E64" s="39">
        <f>SUM(E65:E67)</f>
        <v>0</v>
      </c>
      <c r="F64" s="39">
        <f>SUM(F65:F67)</f>
        <v>0</v>
      </c>
      <c r="G64" s="39">
        <f t="shared" si="1"/>
        <v>600000</v>
      </c>
      <c r="H64" s="10">
        <v>0</v>
      </c>
    </row>
    <row r="65" spans="1:8" x14ac:dyDescent="0.2">
      <c r="A65" s="11" t="s">
        <v>36</v>
      </c>
      <c r="B65" s="34">
        <v>0</v>
      </c>
      <c r="C65" s="34">
        <v>0</v>
      </c>
      <c r="D65" s="34">
        <f t="shared" si="0"/>
        <v>0</v>
      </c>
      <c r="E65" s="34">
        <v>0</v>
      </c>
      <c r="F65" s="34">
        <v>0</v>
      </c>
      <c r="G65" s="34">
        <f t="shared" si="1"/>
        <v>0</v>
      </c>
      <c r="H65" s="6">
        <v>8100</v>
      </c>
    </row>
    <row r="66" spans="1:8" x14ac:dyDescent="0.2">
      <c r="A66" s="11" t="s">
        <v>37</v>
      </c>
      <c r="B66" s="34">
        <v>0</v>
      </c>
      <c r="C66" s="34">
        <v>0</v>
      </c>
      <c r="D66" s="34">
        <f t="shared" si="0"/>
        <v>0</v>
      </c>
      <c r="E66" s="34">
        <v>0</v>
      </c>
      <c r="F66" s="34">
        <v>0</v>
      </c>
      <c r="G66" s="34">
        <f t="shared" si="1"/>
        <v>0</v>
      </c>
      <c r="H66" s="6">
        <v>8300</v>
      </c>
    </row>
    <row r="67" spans="1:8" x14ac:dyDescent="0.2">
      <c r="A67" s="11" t="s">
        <v>38</v>
      </c>
      <c r="B67" s="34">
        <v>600000</v>
      </c>
      <c r="C67" s="34">
        <v>0</v>
      </c>
      <c r="D67" s="34">
        <f t="shared" si="0"/>
        <v>600000</v>
      </c>
      <c r="E67" s="34">
        <v>0</v>
      </c>
      <c r="F67" s="34">
        <v>0</v>
      </c>
      <c r="G67" s="34">
        <f t="shared" si="1"/>
        <v>600000</v>
      </c>
      <c r="H67" s="6">
        <v>8500</v>
      </c>
    </row>
    <row r="68" spans="1:8" x14ac:dyDescent="0.2">
      <c r="A68" s="9" t="s">
        <v>60</v>
      </c>
      <c r="B68" s="39">
        <f>SUM(B69:B75)</f>
        <v>3245000</v>
      </c>
      <c r="C68" s="39">
        <f>SUM(C69:C75)</f>
        <v>-105000</v>
      </c>
      <c r="D68" s="39">
        <f t="shared" si="0"/>
        <v>3140000</v>
      </c>
      <c r="E68" s="39">
        <f>SUM(E69:E75)</f>
        <v>1595000</v>
      </c>
      <c r="F68" s="39">
        <f>SUM(F69:F75)</f>
        <v>1595000</v>
      </c>
      <c r="G68" s="39">
        <f t="shared" si="1"/>
        <v>1545000</v>
      </c>
      <c r="H68" s="10">
        <v>0</v>
      </c>
    </row>
    <row r="69" spans="1:8" x14ac:dyDescent="0.2">
      <c r="A69" s="11" t="s">
        <v>107</v>
      </c>
      <c r="B69" s="34">
        <v>3000000</v>
      </c>
      <c r="C69" s="34">
        <v>0</v>
      </c>
      <c r="D69" s="34">
        <f t="shared" ref="D69:D75" si="2">B69+C69</f>
        <v>3000000</v>
      </c>
      <c r="E69" s="34">
        <v>1500000</v>
      </c>
      <c r="F69" s="34">
        <v>1500000</v>
      </c>
      <c r="G69" s="34">
        <f t="shared" ref="G69:G75" si="3">D69-E69</f>
        <v>1500000</v>
      </c>
      <c r="H69" s="6">
        <v>9100</v>
      </c>
    </row>
    <row r="70" spans="1:8" x14ac:dyDescent="0.2">
      <c r="A70" s="11" t="s">
        <v>108</v>
      </c>
      <c r="B70" s="34">
        <v>245000</v>
      </c>
      <c r="C70" s="34">
        <v>-105000</v>
      </c>
      <c r="D70" s="34">
        <f t="shared" si="2"/>
        <v>140000</v>
      </c>
      <c r="E70" s="34">
        <v>95000</v>
      </c>
      <c r="F70" s="34">
        <v>95000</v>
      </c>
      <c r="G70" s="34">
        <f t="shared" si="3"/>
        <v>45000</v>
      </c>
      <c r="H70" s="6">
        <v>9200</v>
      </c>
    </row>
    <row r="71" spans="1:8" x14ac:dyDescent="0.2">
      <c r="A71" s="11" t="s">
        <v>109</v>
      </c>
      <c r="B71" s="34">
        <v>0</v>
      </c>
      <c r="C71" s="34">
        <v>0</v>
      </c>
      <c r="D71" s="34">
        <f t="shared" si="2"/>
        <v>0</v>
      </c>
      <c r="E71" s="34">
        <v>0</v>
      </c>
      <c r="F71" s="34">
        <v>0</v>
      </c>
      <c r="G71" s="34">
        <f t="shared" si="3"/>
        <v>0</v>
      </c>
      <c r="H71" s="6">
        <v>9300</v>
      </c>
    </row>
    <row r="72" spans="1:8" x14ac:dyDescent="0.2">
      <c r="A72" s="11" t="s">
        <v>110</v>
      </c>
      <c r="B72" s="34">
        <v>0</v>
      </c>
      <c r="C72" s="34">
        <v>0</v>
      </c>
      <c r="D72" s="34">
        <f t="shared" si="2"/>
        <v>0</v>
      </c>
      <c r="E72" s="34">
        <v>0</v>
      </c>
      <c r="F72" s="34">
        <v>0</v>
      </c>
      <c r="G72" s="34">
        <f t="shared" si="3"/>
        <v>0</v>
      </c>
      <c r="H72" s="6">
        <v>9400</v>
      </c>
    </row>
    <row r="73" spans="1:8" x14ac:dyDescent="0.2">
      <c r="A73" s="11" t="s">
        <v>111</v>
      </c>
      <c r="B73" s="34">
        <v>0</v>
      </c>
      <c r="C73" s="34">
        <v>0</v>
      </c>
      <c r="D73" s="34">
        <f t="shared" si="2"/>
        <v>0</v>
      </c>
      <c r="E73" s="34">
        <v>0</v>
      </c>
      <c r="F73" s="34">
        <v>0</v>
      </c>
      <c r="G73" s="34">
        <f t="shared" si="3"/>
        <v>0</v>
      </c>
      <c r="H73" s="6">
        <v>9500</v>
      </c>
    </row>
    <row r="74" spans="1:8" x14ac:dyDescent="0.2">
      <c r="A74" s="11" t="s">
        <v>112</v>
      </c>
      <c r="B74" s="34">
        <v>0</v>
      </c>
      <c r="C74" s="34">
        <v>0</v>
      </c>
      <c r="D74" s="34">
        <f t="shared" si="2"/>
        <v>0</v>
      </c>
      <c r="E74" s="34">
        <v>0</v>
      </c>
      <c r="F74" s="34">
        <v>0</v>
      </c>
      <c r="G74" s="34">
        <f t="shared" si="3"/>
        <v>0</v>
      </c>
      <c r="H74" s="6">
        <v>9600</v>
      </c>
    </row>
    <row r="75" spans="1:8" x14ac:dyDescent="0.2">
      <c r="A75" s="12" t="s">
        <v>113</v>
      </c>
      <c r="B75" s="36">
        <v>0</v>
      </c>
      <c r="C75" s="36">
        <v>0</v>
      </c>
      <c r="D75" s="36">
        <f t="shared" si="2"/>
        <v>0</v>
      </c>
      <c r="E75" s="36">
        <v>0</v>
      </c>
      <c r="F75" s="36">
        <v>0</v>
      </c>
      <c r="G75" s="36">
        <f t="shared" si="3"/>
        <v>0</v>
      </c>
      <c r="H75" s="6">
        <v>9900</v>
      </c>
    </row>
    <row r="76" spans="1:8" x14ac:dyDescent="0.2">
      <c r="A76" s="7" t="s">
        <v>122</v>
      </c>
      <c r="B76" s="37">
        <f t="shared" ref="B76:G76" si="4">SUM(B4+B12+B22+B32+B42+B52+B56+B64+B68)</f>
        <v>211821111.27000001</v>
      </c>
      <c r="C76" s="37">
        <f t="shared" si="4"/>
        <v>136988527.62</v>
      </c>
      <c r="D76" s="37">
        <f t="shared" si="4"/>
        <v>348809638.88999999</v>
      </c>
      <c r="E76" s="37">
        <f t="shared" si="4"/>
        <v>83612360.719999999</v>
      </c>
      <c r="F76" s="37">
        <f t="shared" si="4"/>
        <v>81602465.080000013</v>
      </c>
      <c r="G76" s="37">
        <f t="shared" si="4"/>
        <v>265197278.16999996</v>
      </c>
    </row>
    <row r="78" spans="1:8" x14ac:dyDescent="0.2">
      <c r="A78" s="1" t="s">
        <v>115</v>
      </c>
    </row>
  </sheetData>
  <sheetProtection formatCells="0" formatColumns="0" formatRows="0" autoFilter="0"/>
  <mergeCells count="3">
    <mergeCell ref="A1:G1"/>
    <mergeCell ref="G2:G3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3"/>
  <sheetViews>
    <sheetView showGridLines="0" tabSelected="1" view="pageBreakPreview" zoomScale="60" zoomScaleNormal="100" workbookViewId="0">
      <selection sqref="A1:G1"/>
    </sheetView>
  </sheetViews>
  <sheetFormatPr baseColWidth="10" defaultColWidth="12" defaultRowHeight="10.199999999999999" x14ac:dyDescent="0.2"/>
  <cols>
    <col min="1" max="1" width="79" style="1" customWidth="1"/>
    <col min="2" max="7" width="18.28515625" style="1" customWidth="1"/>
    <col min="8" max="16384" width="12" style="1"/>
  </cols>
  <sheetData>
    <row r="1" spans="1:7" ht="57" customHeight="1" x14ac:dyDescent="0.2">
      <c r="A1" s="30" t="s">
        <v>167</v>
      </c>
      <c r="B1" s="26"/>
      <c r="C1" s="26"/>
      <c r="D1" s="26"/>
      <c r="E1" s="26"/>
      <c r="F1" s="26"/>
      <c r="G1" s="27"/>
    </row>
    <row r="2" spans="1:7" x14ac:dyDescent="0.2">
      <c r="A2" s="19"/>
      <c r="B2" s="30" t="s">
        <v>56</v>
      </c>
      <c r="C2" s="26"/>
      <c r="D2" s="26"/>
      <c r="E2" s="26"/>
      <c r="F2" s="27"/>
      <c r="G2" s="28" t="s">
        <v>55</v>
      </c>
    </row>
    <row r="3" spans="1:7" ht="24.9" customHeight="1" x14ac:dyDescent="0.2">
      <c r="A3" s="18" t="s">
        <v>50</v>
      </c>
      <c r="B3" s="2" t="s">
        <v>51</v>
      </c>
      <c r="C3" s="2" t="s">
        <v>114</v>
      </c>
      <c r="D3" s="2" t="s">
        <v>52</v>
      </c>
      <c r="E3" s="2" t="s">
        <v>53</v>
      </c>
      <c r="F3" s="2" t="s">
        <v>54</v>
      </c>
      <c r="G3" s="29"/>
    </row>
    <row r="4" spans="1:7" x14ac:dyDescent="0.2">
      <c r="A4" s="20"/>
      <c r="B4" s="21"/>
      <c r="C4" s="21"/>
      <c r="D4" s="21"/>
      <c r="E4" s="21"/>
      <c r="F4" s="21"/>
      <c r="G4" s="21"/>
    </row>
    <row r="5" spans="1:7" x14ac:dyDescent="0.2">
      <c r="A5" s="5" t="s">
        <v>15</v>
      </c>
      <c r="B5" s="39">
        <f t="shared" ref="B5:G5" si="0">SUM(B6:B13)</f>
        <v>103244654.11999999</v>
      </c>
      <c r="C5" s="39">
        <f t="shared" si="0"/>
        <v>7357663.0099999998</v>
      </c>
      <c r="D5" s="39">
        <f t="shared" si="0"/>
        <v>110602317.13</v>
      </c>
      <c r="E5" s="39">
        <f t="shared" si="0"/>
        <v>41379823.470000006</v>
      </c>
      <c r="F5" s="39">
        <f t="shared" si="0"/>
        <v>41301582.230000004</v>
      </c>
      <c r="G5" s="39">
        <f t="shared" si="0"/>
        <v>69222493.659999996</v>
      </c>
    </row>
    <row r="6" spans="1:7" x14ac:dyDescent="0.2">
      <c r="A6" s="17" t="s">
        <v>40</v>
      </c>
      <c r="B6" s="34">
        <v>5411828.3700000001</v>
      </c>
      <c r="C6" s="34">
        <v>-7763.82</v>
      </c>
      <c r="D6" s="34">
        <f>B6+C6</f>
        <v>5404064.5499999998</v>
      </c>
      <c r="E6" s="34">
        <v>2287053.0699999998</v>
      </c>
      <c r="F6" s="34">
        <v>2287053.0699999998</v>
      </c>
      <c r="G6" s="34">
        <f>D6-E6</f>
        <v>3117011.48</v>
      </c>
    </row>
    <row r="7" spans="1:7" x14ac:dyDescent="0.2">
      <c r="A7" s="17" t="s">
        <v>16</v>
      </c>
      <c r="B7" s="34">
        <v>0</v>
      </c>
      <c r="C7" s="34">
        <v>0</v>
      </c>
      <c r="D7" s="34">
        <f t="shared" ref="D7:D13" si="1">B7+C7</f>
        <v>0</v>
      </c>
      <c r="E7" s="34">
        <v>0</v>
      </c>
      <c r="F7" s="34">
        <v>0</v>
      </c>
      <c r="G7" s="34">
        <f t="shared" ref="G7:G13" si="2">D7-E7</f>
        <v>0</v>
      </c>
    </row>
    <row r="8" spans="1:7" x14ac:dyDescent="0.2">
      <c r="A8" s="17" t="s">
        <v>116</v>
      </c>
      <c r="B8" s="34">
        <v>28518354.68</v>
      </c>
      <c r="C8" s="34">
        <v>907773.6</v>
      </c>
      <c r="D8" s="34">
        <f t="shared" si="1"/>
        <v>29426128.280000001</v>
      </c>
      <c r="E8" s="34">
        <v>12625384.810000001</v>
      </c>
      <c r="F8" s="34">
        <v>12625384.810000001</v>
      </c>
      <c r="G8" s="34">
        <f t="shared" si="2"/>
        <v>16800743.469999999</v>
      </c>
    </row>
    <row r="9" spans="1:7" x14ac:dyDescent="0.2">
      <c r="A9" s="17" t="s">
        <v>3</v>
      </c>
      <c r="B9" s="34">
        <v>0</v>
      </c>
      <c r="C9" s="34">
        <v>0</v>
      </c>
      <c r="D9" s="34">
        <f t="shared" si="1"/>
        <v>0</v>
      </c>
      <c r="E9" s="34">
        <v>0</v>
      </c>
      <c r="F9" s="34">
        <v>0</v>
      </c>
      <c r="G9" s="34">
        <f t="shared" si="2"/>
        <v>0</v>
      </c>
    </row>
    <row r="10" spans="1:7" x14ac:dyDescent="0.2">
      <c r="A10" s="17" t="s">
        <v>22</v>
      </c>
      <c r="B10" s="34">
        <v>8857630.4499999993</v>
      </c>
      <c r="C10" s="34">
        <v>289295.08</v>
      </c>
      <c r="D10" s="34">
        <f t="shared" si="1"/>
        <v>9146925.5299999993</v>
      </c>
      <c r="E10" s="34">
        <v>4227162.04</v>
      </c>
      <c r="F10" s="34">
        <v>4227162.04</v>
      </c>
      <c r="G10" s="34">
        <f t="shared" si="2"/>
        <v>4919763.4899999993</v>
      </c>
    </row>
    <row r="11" spans="1:7" x14ac:dyDescent="0.2">
      <c r="A11" s="17" t="s">
        <v>17</v>
      </c>
      <c r="B11" s="34">
        <v>0</v>
      </c>
      <c r="C11" s="34">
        <v>0</v>
      </c>
      <c r="D11" s="34">
        <f t="shared" si="1"/>
        <v>0</v>
      </c>
      <c r="E11" s="34">
        <v>0</v>
      </c>
      <c r="F11" s="34">
        <v>0</v>
      </c>
      <c r="G11" s="34">
        <f t="shared" si="2"/>
        <v>0</v>
      </c>
    </row>
    <row r="12" spans="1:7" x14ac:dyDescent="0.2">
      <c r="A12" s="17" t="s">
        <v>41</v>
      </c>
      <c r="B12" s="34">
        <v>37799065.009999998</v>
      </c>
      <c r="C12" s="34">
        <v>5993522.9699999997</v>
      </c>
      <c r="D12" s="34">
        <f t="shared" si="1"/>
        <v>43792587.979999997</v>
      </c>
      <c r="E12" s="34">
        <v>16451775.23</v>
      </c>
      <c r="F12" s="34">
        <v>16373533.99</v>
      </c>
      <c r="G12" s="34">
        <f t="shared" si="2"/>
        <v>27340812.749999996</v>
      </c>
    </row>
    <row r="13" spans="1:7" x14ac:dyDescent="0.2">
      <c r="A13" s="17" t="s">
        <v>18</v>
      </c>
      <c r="B13" s="34">
        <v>22657775.609999999</v>
      </c>
      <c r="C13" s="34">
        <v>174835.18</v>
      </c>
      <c r="D13" s="34">
        <f t="shared" si="1"/>
        <v>22832610.789999999</v>
      </c>
      <c r="E13" s="34">
        <v>5788448.3200000003</v>
      </c>
      <c r="F13" s="34">
        <v>5788448.3200000003</v>
      </c>
      <c r="G13" s="34">
        <f t="shared" si="2"/>
        <v>17044162.469999999</v>
      </c>
    </row>
    <row r="14" spans="1:7" x14ac:dyDescent="0.2">
      <c r="A14" s="17"/>
      <c r="B14" s="34"/>
      <c r="C14" s="34"/>
      <c r="D14" s="34"/>
      <c r="E14" s="34"/>
      <c r="F14" s="34"/>
      <c r="G14" s="34"/>
    </row>
    <row r="15" spans="1:7" x14ac:dyDescent="0.2">
      <c r="A15" s="5" t="s">
        <v>19</v>
      </c>
      <c r="B15" s="39">
        <f t="shared" ref="B15:G15" si="3">SUM(B16:B22)</f>
        <v>102678481.29000001</v>
      </c>
      <c r="C15" s="39">
        <f t="shared" si="3"/>
        <v>127900024.04000001</v>
      </c>
      <c r="D15" s="39">
        <f t="shared" si="3"/>
        <v>230578505.33000001</v>
      </c>
      <c r="E15" s="39">
        <f t="shared" si="3"/>
        <v>41449653.160000004</v>
      </c>
      <c r="F15" s="39">
        <f t="shared" si="3"/>
        <v>39517998.760000005</v>
      </c>
      <c r="G15" s="39">
        <f t="shared" si="3"/>
        <v>189128852.16999999</v>
      </c>
    </row>
    <row r="16" spans="1:7" x14ac:dyDescent="0.2">
      <c r="A16" s="17" t="s">
        <v>42</v>
      </c>
      <c r="B16" s="34">
        <v>13536001</v>
      </c>
      <c r="C16" s="34">
        <v>2381515.48</v>
      </c>
      <c r="D16" s="34">
        <f>B16+C16</f>
        <v>15917516.48</v>
      </c>
      <c r="E16" s="34">
        <v>8906585.5</v>
      </c>
      <c r="F16" s="34">
        <v>8826313.1999999993</v>
      </c>
      <c r="G16" s="34">
        <f t="shared" ref="G16:G22" si="4">D16-E16</f>
        <v>7010930.9800000004</v>
      </c>
    </row>
    <row r="17" spans="1:7" x14ac:dyDescent="0.2">
      <c r="A17" s="17" t="s">
        <v>27</v>
      </c>
      <c r="B17" s="34">
        <v>60750270.340000004</v>
      </c>
      <c r="C17" s="34">
        <v>107054246.59</v>
      </c>
      <c r="D17" s="34">
        <f t="shared" ref="D17:D22" si="5">B17+C17</f>
        <v>167804516.93000001</v>
      </c>
      <c r="E17" s="34">
        <v>21083190.350000001</v>
      </c>
      <c r="F17" s="34">
        <v>19231808.25</v>
      </c>
      <c r="G17" s="34">
        <f t="shared" si="4"/>
        <v>146721326.58000001</v>
      </c>
    </row>
    <row r="18" spans="1:7" x14ac:dyDescent="0.2">
      <c r="A18" s="17" t="s">
        <v>20</v>
      </c>
      <c r="B18" s="34">
        <v>0</v>
      </c>
      <c r="C18" s="34">
        <v>0</v>
      </c>
      <c r="D18" s="34">
        <f t="shared" si="5"/>
        <v>0</v>
      </c>
      <c r="E18" s="34">
        <v>0</v>
      </c>
      <c r="F18" s="34">
        <v>0</v>
      </c>
      <c r="G18" s="34">
        <f t="shared" si="4"/>
        <v>0</v>
      </c>
    </row>
    <row r="19" spans="1:7" x14ac:dyDescent="0.2">
      <c r="A19" s="17" t="s">
        <v>43</v>
      </c>
      <c r="B19" s="34">
        <v>12582142.560000001</v>
      </c>
      <c r="C19" s="34">
        <v>17546724.079999998</v>
      </c>
      <c r="D19" s="34">
        <f t="shared" si="5"/>
        <v>30128866.640000001</v>
      </c>
      <c r="E19" s="34">
        <v>6028011.3600000003</v>
      </c>
      <c r="F19" s="34">
        <v>6028011.3600000003</v>
      </c>
      <c r="G19" s="34">
        <f t="shared" si="4"/>
        <v>24100855.280000001</v>
      </c>
    </row>
    <row r="20" spans="1:7" x14ac:dyDescent="0.2">
      <c r="A20" s="17" t="s">
        <v>44</v>
      </c>
      <c r="B20" s="34">
        <v>4139745.37</v>
      </c>
      <c r="C20" s="34">
        <v>-954.05</v>
      </c>
      <c r="D20" s="34">
        <f t="shared" si="5"/>
        <v>4138791.3200000003</v>
      </c>
      <c r="E20" s="34">
        <v>1221350.8799999999</v>
      </c>
      <c r="F20" s="34">
        <v>1221350.8799999999</v>
      </c>
      <c r="G20" s="34">
        <f t="shared" si="4"/>
        <v>2917440.4400000004</v>
      </c>
    </row>
    <row r="21" spans="1:7" x14ac:dyDescent="0.2">
      <c r="A21" s="17" t="s">
        <v>45</v>
      </c>
      <c r="B21" s="34">
        <v>11670322.02</v>
      </c>
      <c r="C21" s="34">
        <v>918491.94</v>
      </c>
      <c r="D21" s="34">
        <f t="shared" si="5"/>
        <v>12588813.959999999</v>
      </c>
      <c r="E21" s="34">
        <v>4210515.07</v>
      </c>
      <c r="F21" s="34">
        <v>4210515.07</v>
      </c>
      <c r="G21" s="34">
        <f t="shared" si="4"/>
        <v>8378298.8899999987</v>
      </c>
    </row>
    <row r="22" spans="1:7" x14ac:dyDescent="0.2">
      <c r="A22" s="17" t="s">
        <v>4</v>
      </c>
      <c r="B22" s="34">
        <v>0</v>
      </c>
      <c r="C22" s="34">
        <v>0</v>
      </c>
      <c r="D22" s="34">
        <f t="shared" si="5"/>
        <v>0</v>
      </c>
      <c r="E22" s="34">
        <v>0</v>
      </c>
      <c r="F22" s="34">
        <v>0</v>
      </c>
      <c r="G22" s="34">
        <f t="shared" si="4"/>
        <v>0</v>
      </c>
    </row>
    <row r="23" spans="1:7" x14ac:dyDescent="0.2">
      <c r="A23" s="17"/>
      <c r="B23" s="34"/>
      <c r="C23" s="34"/>
      <c r="D23" s="34"/>
      <c r="E23" s="34"/>
      <c r="F23" s="34"/>
      <c r="G23" s="34"/>
    </row>
    <row r="24" spans="1:7" x14ac:dyDescent="0.2">
      <c r="A24" s="5" t="s">
        <v>46</v>
      </c>
      <c r="B24" s="39">
        <f t="shared" ref="B24:G24" si="6">SUM(B25:B33)</f>
        <v>5897975.8600000003</v>
      </c>
      <c r="C24" s="39">
        <f t="shared" si="6"/>
        <v>1730840.57</v>
      </c>
      <c r="D24" s="39">
        <f t="shared" si="6"/>
        <v>7628816.4299999997</v>
      </c>
      <c r="E24" s="39">
        <f t="shared" si="6"/>
        <v>782884.09</v>
      </c>
      <c r="F24" s="39">
        <f t="shared" si="6"/>
        <v>782884.09</v>
      </c>
      <c r="G24" s="39">
        <f t="shared" si="6"/>
        <v>6845932.3399999999</v>
      </c>
    </row>
    <row r="25" spans="1:7" x14ac:dyDescent="0.2">
      <c r="A25" s="17" t="s">
        <v>28</v>
      </c>
      <c r="B25" s="34">
        <v>2553065.4900000002</v>
      </c>
      <c r="C25" s="34">
        <v>558516.47999999998</v>
      </c>
      <c r="D25" s="34">
        <f>B25+C25</f>
        <v>3111581.97</v>
      </c>
      <c r="E25" s="34">
        <v>482454.66</v>
      </c>
      <c r="F25" s="34">
        <v>482454.66</v>
      </c>
      <c r="G25" s="34">
        <f t="shared" ref="G25:G33" si="7">D25-E25</f>
        <v>2629127.31</v>
      </c>
    </row>
    <row r="26" spans="1:7" x14ac:dyDescent="0.2">
      <c r="A26" s="17" t="s">
        <v>23</v>
      </c>
      <c r="B26" s="34">
        <v>3344910.37</v>
      </c>
      <c r="C26" s="34">
        <v>1172324.0900000001</v>
      </c>
      <c r="D26" s="34">
        <f t="shared" ref="D26:D33" si="8">B26+C26</f>
        <v>4517234.46</v>
      </c>
      <c r="E26" s="34">
        <v>300429.43</v>
      </c>
      <c r="F26" s="34">
        <v>300429.43</v>
      </c>
      <c r="G26" s="34">
        <f t="shared" si="7"/>
        <v>4216805.03</v>
      </c>
    </row>
    <row r="27" spans="1:7" x14ac:dyDescent="0.2">
      <c r="A27" s="17" t="s">
        <v>29</v>
      </c>
      <c r="B27" s="34">
        <v>0</v>
      </c>
      <c r="C27" s="34">
        <v>0</v>
      </c>
      <c r="D27" s="34">
        <f t="shared" si="8"/>
        <v>0</v>
      </c>
      <c r="E27" s="34">
        <v>0</v>
      </c>
      <c r="F27" s="34">
        <v>0</v>
      </c>
      <c r="G27" s="34">
        <f t="shared" si="7"/>
        <v>0</v>
      </c>
    </row>
    <row r="28" spans="1:7" x14ac:dyDescent="0.2">
      <c r="A28" s="17" t="s">
        <v>47</v>
      </c>
      <c r="B28" s="34">
        <v>0</v>
      </c>
      <c r="C28" s="34">
        <v>0</v>
      </c>
      <c r="D28" s="34">
        <f t="shared" si="8"/>
        <v>0</v>
      </c>
      <c r="E28" s="34">
        <v>0</v>
      </c>
      <c r="F28" s="34">
        <v>0</v>
      </c>
      <c r="G28" s="34">
        <f t="shared" si="7"/>
        <v>0</v>
      </c>
    </row>
    <row r="29" spans="1:7" x14ac:dyDescent="0.2">
      <c r="A29" s="17" t="s">
        <v>21</v>
      </c>
      <c r="B29" s="34">
        <v>0</v>
      </c>
      <c r="C29" s="34">
        <v>0</v>
      </c>
      <c r="D29" s="34">
        <f t="shared" si="8"/>
        <v>0</v>
      </c>
      <c r="E29" s="34">
        <v>0</v>
      </c>
      <c r="F29" s="34">
        <v>0</v>
      </c>
      <c r="G29" s="34">
        <f t="shared" si="7"/>
        <v>0</v>
      </c>
    </row>
    <row r="30" spans="1:7" x14ac:dyDescent="0.2">
      <c r="A30" s="17" t="s">
        <v>5</v>
      </c>
      <c r="B30" s="34">
        <v>0</v>
      </c>
      <c r="C30" s="34">
        <v>0</v>
      </c>
      <c r="D30" s="34">
        <f t="shared" si="8"/>
        <v>0</v>
      </c>
      <c r="E30" s="34">
        <v>0</v>
      </c>
      <c r="F30" s="34">
        <v>0</v>
      </c>
      <c r="G30" s="34">
        <f t="shared" si="7"/>
        <v>0</v>
      </c>
    </row>
    <row r="31" spans="1:7" x14ac:dyDescent="0.2">
      <c r="A31" s="17" t="s">
        <v>6</v>
      </c>
      <c r="B31" s="34">
        <v>0</v>
      </c>
      <c r="C31" s="34">
        <v>0</v>
      </c>
      <c r="D31" s="34">
        <f t="shared" si="8"/>
        <v>0</v>
      </c>
      <c r="E31" s="34">
        <v>0</v>
      </c>
      <c r="F31" s="34">
        <v>0</v>
      </c>
      <c r="G31" s="34">
        <f t="shared" si="7"/>
        <v>0</v>
      </c>
    </row>
    <row r="32" spans="1:7" x14ac:dyDescent="0.2">
      <c r="A32" s="17" t="s">
        <v>48</v>
      </c>
      <c r="B32" s="34">
        <v>0</v>
      </c>
      <c r="C32" s="34">
        <v>0</v>
      </c>
      <c r="D32" s="34">
        <f t="shared" si="8"/>
        <v>0</v>
      </c>
      <c r="E32" s="34">
        <v>0</v>
      </c>
      <c r="F32" s="34">
        <v>0</v>
      </c>
      <c r="G32" s="34">
        <f t="shared" si="7"/>
        <v>0</v>
      </c>
    </row>
    <row r="33" spans="1:7" x14ac:dyDescent="0.2">
      <c r="A33" s="17" t="s">
        <v>30</v>
      </c>
      <c r="B33" s="34">
        <v>0</v>
      </c>
      <c r="C33" s="34">
        <v>0</v>
      </c>
      <c r="D33" s="34">
        <f t="shared" si="8"/>
        <v>0</v>
      </c>
      <c r="E33" s="34">
        <v>0</v>
      </c>
      <c r="F33" s="34">
        <v>0</v>
      </c>
      <c r="G33" s="34">
        <f t="shared" si="7"/>
        <v>0</v>
      </c>
    </row>
    <row r="34" spans="1:7" x14ac:dyDescent="0.2">
      <c r="A34" s="17"/>
      <c r="B34" s="34"/>
      <c r="C34" s="34"/>
      <c r="D34" s="34"/>
      <c r="E34" s="34"/>
      <c r="F34" s="34"/>
      <c r="G34" s="34"/>
    </row>
    <row r="35" spans="1:7" x14ac:dyDescent="0.2">
      <c r="A35" s="5" t="s">
        <v>31</v>
      </c>
      <c r="B35" s="39">
        <f t="shared" ref="B35:G35" si="9">SUM(B36:B39)</f>
        <v>0</v>
      </c>
      <c r="C35" s="39">
        <f t="shared" si="9"/>
        <v>0</v>
      </c>
      <c r="D35" s="39">
        <f t="shared" si="9"/>
        <v>0</v>
      </c>
      <c r="E35" s="39">
        <f t="shared" si="9"/>
        <v>0</v>
      </c>
      <c r="F35" s="39">
        <f t="shared" si="9"/>
        <v>0</v>
      </c>
      <c r="G35" s="39">
        <f t="shared" si="9"/>
        <v>0</v>
      </c>
    </row>
    <row r="36" spans="1:7" x14ac:dyDescent="0.2">
      <c r="A36" s="17" t="s">
        <v>49</v>
      </c>
      <c r="B36" s="34">
        <v>0</v>
      </c>
      <c r="C36" s="34">
        <v>0</v>
      </c>
      <c r="D36" s="34">
        <f>B36+C36</f>
        <v>0</v>
      </c>
      <c r="E36" s="34">
        <v>0</v>
      </c>
      <c r="F36" s="34">
        <v>0</v>
      </c>
      <c r="G36" s="34">
        <f t="shared" ref="G36:G39" si="10">D36-E36</f>
        <v>0</v>
      </c>
    </row>
    <row r="37" spans="1:7" ht="11.25" customHeight="1" x14ac:dyDescent="0.2">
      <c r="A37" s="17" t="s">
        <v>24</v>
      </c>
      <c r="B37" s="34">
        <v>0</v>
      </c>
      <c r="C37" s="34">
        <v>0</v>
      </c>
      <c r="D37" s="34">
        <f t="shared" ref="D37:D39" si="11">B37+C37</f>
        <v>0</v>
      </c>
      <c r="E37" s="34">
        <v>0</v>
      </c>
      <c r="F37" s="34">
        <v>0</v>
      </c>
      <c r="G37" s="34">
        <f t="shared" si="10"/>
        <v>0</v>
      </c>
    </row>
    <row r="38" spans="1:7" x14ac:dyDescent="0.2">
      <c r="A38" s="17" t="s">
        <v>32</v>
      </c>
      <c r="B38" s="34">
        <v>0</v>
      </c>
      <c r="C38" s="34">
        <v>0</v>
      </c>
      <c r="D38" s="34">
        <f t="shared" si="11"/>
        <v>0</v>
      </c>
      <c r="E38" s="34">
        <v>0</v>
      </c>
      <c r="F38" s="34">
        <v>0</v>
      </c>
      <c r="G38" s="34">
        <f t="shared" si="10"/>
        <v>0</v>
      </c>
    </row>
    <row r="39" spans="1:7" x14ac:dyDescent="0.2">
      <c r="A39" s="17" t="s">
        <v>7</v>
      </c>
      <c r="B39" s="34">
        <v>0</v>
      </c>
      <c r="C39" s="34">
        <v>0</v>
      </c>
      <c r="D39" s="34">
        <f t="shared" si="11"/>
        <v>0</v>
      </c>
      <c r="E39" s="34">
        <v>0</v>
      </c>
      <c r="F39" s="34">
        <v>0</v>
      </c>
      <c r="G39" s="34">
        <f t="shared" si="10"/>
        <v>0</v>
      </c>
    </row>
    <row r="40" spans="1:7" x14ac:dyDescent="0.2">
      <c r="A40" s="17"/>
      <c r="B40" s="34"/>
      <c r="C40" s="34"/>
      <c r="D40" s="34"/>
      <c r="E40" s="34"/>
      <c r="F40" s="34"/>
      <c r="G40" s="34"/>
    </row>
    <row r="41" spans="1:7" x14ac:dyDescent="0.2">
      <c r="A41" s="8" t="s">
        <v>122</v>
      </c>
      <c r="B41" s="35">
        <f t="shared" ref="B41:G41" si="12">SUM(B35+B24+B15+B5)</f>
        <v>211821111.26999998</v>
      </c>
      <c r="C41" s="35">
        <f t="shared" si="12"/>
        <v>136988527.62</v>
      </c>
      <c r="D41" s="35">
        <f t="shared" si="12"/>
        <v>348809638.88999999</v>
      </c>
      <c r="E41" s="35">
        <f t="shared" si="12"/>
        <v>83612360.720000014</v>
      </c>
      <c r="F41" s="35">
        <f t="shared" si="12"/>
        <v>81602465.080000013</v>
      </c>
      <c r="G41" s="35">
        <f t="shared" si="12"/>
        <v>265197278.16999999</v>
      </c>
    </row>
    <row r="43" spans="1:7" x14ac:dyDescent="0.2">
      <c r="A43" s="1" t="s">
        <v>115</v>
      </c>
    </row>
  </sheetData>
  <sheetProtection formatCells="0" formatColumns="0" formatRows="0" autoFilter="0"/>
  <mergeCells count="3">
    <mergeCell ref="G2:G3"/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</vt:lpstr>
      <vt:lpstr>CTG</vt:lpstr>
      <vt:lpstr>COG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.</cp:lastModifiedBy>
  <cp:lastPrinted>2018-07-14T22:21:14Z</cp:lastPrinted>
  <dcterms:created xsi:type="dcterms:W3CDTF">2014-02-10T03:37:14Z</dcterms:created>
  <dcterms:modified xsi:type="dcterms:W3CDTF">2026-07-16T18:15:27Z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