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UBLICACIONES EN LAS PLATAFORMAS\TITULO V 2025\reportes finanicieros\"/>
    </mc:Choice>
  </mc:AlternateContent>
  <xr:revisionPtr revIDLastSave="0" documentId="8_{8789FD4A-74B7-4B95-BE9A-5D62CD513CCA}" xr6:coauthVersionLast="47" xr6:coauthVersionMax="47" xr10:uidLastSave="{00000000-0000-0000-0000-000000000000}"/>
  <bookViews>
    <workbookView xWindow="-108" yWindow="-108" windowWidth="23256" windowHeight="12456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</workbook>
</file>

<file path=xl/calcChain.xml><?xml version="1.0" encoding="utf-8"?>
<calcChain xmlns="http://schemas.openxmlformats.org/spreadsheetml/2006/main">
  <c r="D42" i="4" l="1"/>
  <c r="G42" i="4" s="1"/>
  <c r="D41" i="4"/>
  <c r="G41" i="4" s="1"/>
  <c r="D40" i="4"/>
  <c r="G40" i="4" s="1"/>
  <c r="D39" i="4"/>
  <c r="G39" i="4" s="1"/>
  <c r="D38" i="4"/>
  <c r="G38" i="4" s="1"/>
  <c r="D37" i="4"/>
  <c r="G37" i="4" s="1"/>
  <c r="D36" i="4"/>
  <c r="G36" i="4" s="1"/>
  <c r="D35" i="4"/>
  <c r="G35" i="4" s="1"/>
  <c r="D34" i="4"/>
  <c r="G34" i="4" s="1"/>
  <c r="D33" i="4"/>
  <c r="G33" i="4" s="1"/>
  <c r="D32" i="4"/>
  <c r="G32" i="4" s="1"/>
  <c r="D31" i="4"/>
  <c r="G31" i="4" s="1"/>
  <c r="D30" i="4"/>
  <c r="G30" i="4" s="1"/>
  <c r="D29" i="4"/>
  <c r="G29" i="4" s="1"/>
  <c r="D28" i="4"/>
  <c r="G28" i="4" s="1"/>
  <c r="D27" i="4"/>
  <c r="G27" i="4" s="1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D43" i="4"/>
  <c r="G43" i="4" s="1"/>
  <c r="F79" i="4" l="1"/>
  <c r="E79" i="4"/>
  <c r="C79" i="4"/>
  <c r="B79" i="4"/>
  <c r="D77" i="4"/>
  <c r="G77" i="4" s="1"/>
  <c r="D73" i="4"/>
  <c r="G73" i="4" s="1"/>
  <c r="D75" i="4"/>
  <c r="G75" i="4" s="1"/>
  <c r="D71" i="4"/>
  <c r="G71" i="4" s="1"/>
  <c r="D69" i="4"/>
  <c r="G69" i="4" s="1"/>
  <c r="D67" i="4"/>
  <c r="G67" i="4" s="1"/>
  <c r="D65" i="4"/>
  <c r="G65" i="4" s="1"/>
  <c r="D63" i="4"/>
  <c r="G63" i="4" s="1"/>
  <c r="F56" i="4"/>
  <c r="E56" i="4"/>
  <c r="D54" i="4"/>
  <c r="G54" i="4" s="1"/>
  <c r="D53" i="4"/>
  <c r="G53" i="4" s="1"/>
  <c r="D52" i="4"/>
  <c r="G52" i="4" s="1"/>
  <c r="D51" i="4"/>
  <c r="G51" i="4" s="1"/>
  <c r="C56" i="4"/>
  <c r="B56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s="1"/>
  <c r="F44" i="4"/>
  <c r="E44" i="4"/>
  <c r="C44" i="4"/>
  <c r="B44" i="4"/>
  <c r="G79" i="4" l="1"/>
  <c r="D79" i="4"/>
  <c r="G56" i="4"/>
  <c r="D56" i="4"/>
  <c r="G44" i="4"/>
  <c r="D44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<sst xmlns="http://schemas.openxmlformats.org/spreadsheetml/2006/main" count="223" uniqueCount="170">
  <si>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</si>
  <si>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</si>
  <si>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</si>
  <si>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</si>
  <si>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</si>
  <si>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</si>
  <si>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</si>
  <si>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</si>
  <si>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</si>
  <si>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</si>
  <si>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</si>
  <si>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</si>
  <si>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</si>
  <si>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</si>
  <si>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</si>
  <si>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</si>
  <si>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</si>
  <si>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</si>
  <si>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</si>
  <si>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</si>
  <si>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</si>
  <si>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</si>
  <si>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</si>
  <si>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</si>
  <si>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</si>
  <si>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</si>
  <si>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</si>
  <si>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</si>
  <si>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</si>
  <si>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</si>
  <si>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</si>
  <si>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</si>
  <si>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</si>
  <si>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</si>
  <si>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</si>
  <si>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</si>
  <si>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</si>
  <si>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</si>
  <si>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</si>
  <si>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</si>
  <si>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</si>
  <si>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</si>
  <si>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</si>
  <si>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</si>
  <si>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</si>
  <si>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</si>
  <si>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</si>
  <si>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</si>
  <si>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</si>
  <si>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</si>
  <si>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</si>
  <si>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</si>
  <si>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</si>
  <si>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</si>
  <si>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</si>
  <si>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</si>
  <si>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</si>
  <si>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</si>
  <si>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</si>
  <si>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</si>
  <si>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</si>
  <si>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</si>
  <si>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</si>
  <si>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</si>
  <si>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</si>
  <si>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</si>
  <si>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</si>
  <si>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</si>
  <si>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</si>
  <si>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</si>
  <si>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</si>
  <si>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</si>
  <si>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</si>
  <si>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</si>
  <si>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</si>
  <si>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</si>
  <si>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</si>
  <si>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</si>
  <si>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</si>
  <si>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</si>
  <si>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</si>
  <si>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</si>
  <si>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</si>
  <si>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</si>
  <si>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</si>
  <si>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</si>
  <si>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</si>
  <si>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</si>
  <si>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</si>
  <si>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</si>
  <si>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</si>
  <si>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</si>
  <si>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</si>
  <si>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</si>
  <si>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</si>
  <si>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</si>
  <si>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</si>
  <si>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</si>
  <si>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</si>
  <si>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</si>
  <si>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</si>
  <si>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</si>
  <si>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</si>
  <si>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</si>
  <si>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</si>
  <si>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</si>
  <si>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</si>
  <si>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</si>
  <si>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</si>
  <si>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</si>
  <si>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</si>
  <si>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</si>
  <si>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</si>
  <si>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</si>
  <si>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</si>
  <si>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</si>
  <si>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</si>
  <si>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</si>
  <si>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</si>
  <si>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</si>
  <si>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</si>
  <si>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</si>
  <si>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</si>
  <si>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</si>
  <si>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</si>
  <si>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</si>
  <si>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</si>
  <si>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</si>
  <si>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Jaral del Progreso, Gto.
Estado Analítico del Ejercicio del Presupuesto de Egresos
Clasificación por Objeto del Gasto (Capítulo y Concepto)
Del 1 de Enero al 30 de Junio de 2025
(Cifras en Pesos)</t>
  </si>
  <si>
    <t>Municipio Jaral del Progreso, Gto.
Estado Analítico del Ejercicio del Presupuesto de Egresos
Clasificación Económica (por Tipo de Gasto)
Del 1 de Enero al 30 de Junio de 2025
(Cifras en Pesos)</t>
  </si>
  <si>
    <t>31111M160010100 DESPACHO DE PRESIDENCIA</t>
  </si>
  <si>
    <t>31111M160010300 COMUNICACION SOCIAL</t>
  </si>
  <si>
    <t>31111M160020000 SINDICO(S)</t>
  </si>
  <si>
    <t>31111M160030000 REGIDORES</t>
  </si>
  <si>
    <t>31111M160040100 DESPACHO SECRETARIA DE A</t>
  </si>
  <si>
    <t>31111M160050100 UNIDAD DE FINANZAS</t>
  </si>
  <si>
    <t>31111M160050200 UNIDAD DE FISCALIZACION</t>
  </si>
  <si>
    <t>31111M160050300 UNIDAD DE CATASTRO</t>
  </si>
  <si>
    <t>31111M160060000 UNIDAD DE ACCESO LA INFO</t>
  </si>
  <si>
    <t>31111M160070000 DES INSTITUCIONAL E INNO</t>
  </si>
  <si>
    <t>31111M160100100 UNIDAD ADMVA DE SERVICIO</t>
  </si>
  <si>
    <t>31111M160100200 UNIDAD ALUMBRADO PUBLICO</t>
  </si>
  <si>
    <t>31111M160100300 UNIDAD LIMPIA</t>
  </si>
  <si>
    <t>31111M160100400 UNIDAD AREA PARQUES Y JA</t>
  </si>
  <si>
    <t>31111M160100500 UNIDAD RASTRO MUNICPAL</t>
  </si>
  <si>
    <t>31111M160100600 UNIDAD MERCADO</t>
  </si>
  <si>
    <t>31111M160100700 UNIDAD PANTEONES</t>
  </si>
  <si>
    <t>31111M160110000 COORDINACION JURIDICA LA</t>
  </si>
  <si>
    <t>31111M160120100 DIRECCION DE DESARROLLO</t>
  </si>
  <si>
    <t>31111M160120200 COORDINACION DE PROGRAMA</t>
  </si>
  <si>
    <t>31111M160130100 DESARROLLO RURAL</t>
  </si>
  <si>
    <t>31111M160130200 DELEGADOS MUNICIPALES</t>
  </si>
  <si>
    <t>31111M160140000 DESARROLLO ECONOMICO TUR</t>
  </si>
  <si>
    <t>31111M160150100 DIRECCION DE POLICIA Y T</t>
  </si>
  <si>
    <t>31111M160150200 PROTECCION CIVIL/BOMBERO</t>
  </si>
  <si>
    <t>31111M160150300 TRANSITO MUNICIPAL</t>
  </si>
  <si>
    <t>31111M160160100 UNIDAD CASA DE LA CULTUR</t>
  </si>
  <si>
    <t>31111M160160200 COORDINACION DE BIBLIOTE</t>
  </si>
  <si>
    <t>31111M160170000 COMISION MPAL D DEPORTE</t>
  </si>
  <si>
    <t>31111M160180000 INSTANCIA MUNICIPAL DE A</t>
  </si>
  <si>
    <t>31111M160190000 PROCURADURIA AUXILIAR</t>
  </si>
  <si>
    <t>31111M160200000 CONTRALORIA MUNICIPAL</t>
  </si>
  <si>
    <t>31111M160210000 DIRECCION DE OBRAS PUBLI</t>
  </si>
  <si>
    <t>31111M160900100 SIST PARA DES. INTEGRAL</t>
  </si>
  <si>
    <t>31111M160040300 SIST PROT INT DER NIÑAS,</t>
  </si>
  <si>
    <t>31111M160040400  ARCHIVO MUNICIPAL</t>
  </si>
  <si>
    <t>31111M160040500 UNIDAD DE ATN AL MIGRANT</t>
  </si>
  <si>
    <t>31111M160090200 ADMINISTRACION DE OBRA</t>
  </si>
  <si>
    <t>Municipio Jaral del Progreso, Gto.
Estado Analítico del Ejercicio del Presupuesto de Egresos
Clasificación Administrativa
Del 1 de Enero al 30 de Junio de 2025
(Cifras en Pesos)</t>
  </si>
  <si>
    <t>Municipio Jaral del Progreso, Gto.
Estado Analítico del Ejercicio del Presupuesto de Egresos
Clasificación Funcional (Finalidad y Función)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</si>
</sst>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0" xfId="0" applyProtection="1">
      <protection locked="0"/>
    </xf>
    <xf numFmtId="4" fontId="7" fillId="2" borderId="5" xfId="9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4" fontId="3" fillId="0" borderId="9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/>
      <protection locked="0"/>
    </xf>
    <xf numFmtId="0" fontId="7" fillId="0" borderId="7" xfId="0" applyFont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0" xfId="0" applyFont="1" applyAlignment="1">
      <alignment horizontal="left" indent="1"/>
    </xf>
    <xf numFmtId="0" fontId="3" fillId="0" borderId="4" xfId="0" applyFont="1" applyBorder="1" applyAlignment="1">
      <alignment horizontal="left" indent="1"/>
    </xf>
    <xf numFmtId="0" fontId="3" fillId="0" borderId="2" xfId="9" applyFont="1" applyBorder="1" applyAlignment="1">
      <alignment horizontal="left" vertical="center" indent="1"/>
    </xf>
    <xf numFmtId="0" fontId="3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3" fillId="0" borderId="0" xfId="0" applyFont="1" applyAlignment="1">
      <alignment horizontal="left" wrapText="1" indent="1"/>
    </xf>
    <xf numFmtId="0" fontId="7" fillId="2" borderId="3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vertical="center"/>
    </xf>
    <xf numFmtId="0" fontId="7" fillId="0" borderId="0" xfId="9" applyFont="1" applyAlignment="1">
      <alignment vertical="center"/>
    </xf>
    <xf numFmtId="0" fontId="7" fillId="0" borderId="11" xfId="9" applyFont="1" applyBorder="1" applyAlignment="1">
      <alignment horizontal="center" vertical="center" wrapText="1"/>
    </xf>
    <xf numFmtId="0" fontId="3" fillId="0" borderId="4" xfId="0" applyFont="1" applyBorder="1"/>
    <xf numFmtId="3" fontId="3" fillId="0" borderId="11" xfId="0" applyNumberFormat="1" applyFont="1" applyBorder="1" applyProtection="1">
      <protection locked="0"/>
    </xf>
    <xf numFmtId="3" fontId="7" fillId="0" borderId="5" xfId="0" applyNumberFormat="1" applyFont="1" applyBorder="1" applyProtection="1">
      <protection locked="0"/>
    </xf>
    <xf numFmtId="3" fontId="7" fillId="0" borderId="11" xfId="0" applyNumberFormat="1" applyFont="1" applyBorder="1" applyProtection="1">
      <protection locked="0"/>
    </xf>
    <xf numFmtId="0" fontId="7" fillId="0" borderId="0" xfId="0" applyFont="1"/>
    <xf numFmtId="0" fontId="7" fillId="0" borderId="3" xfId="0" applyFont="1" applyBorder="1"/>
    <xf numFmtId="4" fontId="3" fillId="0" borderId="11" xfId="0" applyNumberFormat="1" applyFont="1" applyBorder="1" applyProtection="1">
      <protection locked="0"/>
    </xf>
    <xf numFmtId="4" fontId="7" fillId="0" borderId="5" xfId="0" applyNumberFormat="1" applyFont="1" applyBorder="1" applyProtection="1">
      <protection locked="0"/>
    </xf>
    <xf numFmtId="4" fontId="3" fillId="0" borderId="10" xfId="0" applyNumberFormat="1" applyFont="1" applyBorder="1" applyProtection="1">
      <protection locked="0"/>
    </xf>
    <xf numFmtId="4" fontId="7" fillId="0" borderId="10" xfId="0" applyNumberFormat="1" applyFont="1" applyBorder="1" applyProtection="1">
      <protection locked="0"/>
    </xf>
    <xf numFmtId="4" fontId="7" fillId="0" borderId="9" xfId="0" applyNumberFormat="1" applyFont="1" applyBorder="1" applyProtection="1">
      <protection locked="0"/>
    </xf>
    <xf numFmtId="4" fontId="7" fillId="0" borderId="11" xfId="0" applyNumberFormat="1" applyFont="1" applyBorder="1" applyProtection="1"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13" xfId="9" applyFont="1" applyFill="1" applyBorder="1" applyAlignment="1" applyProtection="1">
      <alignment horizontal="center" vertical="center" wrapText="1"/>
      <protection locked="0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</cellXfs>
  <cellStyles count="54">
    <cellStyle name="=C:\WINNT\SYSTEM32\COMMAND.COM" xfId="24" xr:uid="{82475086-DC57-49A8-B97B-6EF8726331A2}"/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45" xr:uid="{2687451F-627E-4D55-8029-472AE2196C34}"/>
    <cellStyle name="Millares 2 2 3" xfId="35" xr:uid="{B62F0B87-4035-44D7-AAD0-8A24AE277FB5}"/>
    <cellStyle name="Millares 2 2 4" xfId="26" xr:uid="{89B3423A-90ED-419D-9ADB-226B7322290C}"/>
    <cellStyle name="Millares 2 2 5" xfId="17" xr:uid="{6E92EB84-EA66-41C4-8E75-375C7AE311DC}"/>
    <cellStyle name="Millares 2 3" xfId="4" xr:uid="{00000000-0005-0000-0000-000003000000}"/>
    <cellStyle name="Millares 2 3 2" xfId="46" xr:uid="{FE8B3362-BCA2-4670-87F7-F7CBEFDA9BF5}"/>
    <cellStyle name="Millares 2 3 3" xfId="36" xr:uid="{F36B949D-4450-4BAE-AED4-8C0BE7BEE11C}"/>
    <cellStyle name="Millares 2 3 4" xfId="27" xr:uid="{7EDC3F9A-AA89-45DF-9978-8433FA306A4F}"/>
    <cellStyle name="Millares 2 3 5" xfId="18" xr:uid="{FDE680D2-5A64-4246-A6A2-88042865CB71}"/>
    <cellStyle name="Millares 2 4" xfId="43" xr:uid="{22AA7439-7DB3-4AEF-B4B8-6907C284AAD6}"/>
    <cellStyle name="Millares 2 4 2" xfId="53" xr:uid="{DC7A90CA-4BE7-4057-9A67-523D067EB2DA}"/>
    <cellStyle name="Millares 2 5" xfId="44" xr:uid="{A7AE746F-3BDE-4E04-B3F6-DDE5A9991372}"/>
    <cellStyle name="Millares 2 6" xfId="34" xr:uid="{70AADAA2-5B04-4DD1-9E0D-B7FE59B6690C}"/>
    <cellStyle name="Millares 2 7" xfId="25" xr:uid="{E1BC557E-384B-42C1-B713-E6EF73E403AB}"/>
    <cellStyle name="Millares 2 8" xfId="16" xr:uid="{4645C4B6-648A-49FB-8808-D41BD1C401FB}"/>
    <cellStyle name="Millares 3" xfId="5" xr:uid="{00000000-0005-0000-0000-000004000000}"/>
    <cellStyle name="Millares 3 2" xfId="47" xr:uid="{83780903-A8D6-4BD4-A797-FA42EDD7C0EF}"/>
    <cellStyle name="Millares 3 3" xfId="37" xr:uid="{70129C0D-B03E-49CD-84AE-3560BB2C5355}"/>
    <cellStyle name="Millares 3 4" xfId="28" xr:uid="{932AC107-F3B5-4677-AFBB-0D1985DA5D2F}"/>
    <cellStyle name="Millares 3 5" xfId="19" xr:uid="{7B822133-F6D8-4B3D-9FFC-3B14C382CDD1}"/>
    <cellStyle name="Moneda 2" xfId="6" xr:uid="{00000000-0005-0000-0000-000005000000}"/>
    <cellStyle name="Moneda 2 2" xfId="48" xr:uid="{4AFE79CC-F3CE-43B0-A9D4-D1836511A250}"/>
    <cellStyle name="Moneda 2 3" xfId="38" xr:uid="{B1E4E349-2D28-48CA-9CA4-2CB50696C437}"/>
    <cellStyle name="Moneda 2 4" xfId="29" xr:uid="{4C0D4177-A048-4426-AE0C-D11EDB176715}"/>
    <cellStyle name="Moneda 2 5" xfId="20" xr:uid="{0CF5CC54-7E35-4FA7-ADF7-DC101DC16972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49" xr:uid="{361E32F5-2693-4F6F-9E12-D2ECAAFFCBD0}"/>
    <cellStyle name="Normal 2 4" xfId="39" xr:uid="{8B9D3C88-55E3-421D-B78B-62D7CE1F0165}"/>
    <cellStyle name="Normal 2 5" xfId="30" xr:uid="{DFA9A1E6-786F-4052-8172-6811736C8D87}"/>
    <cellStyle name="Normal 2 6" xfId="21" xr:uid="{98C71A91-6161-4013-B3CA-03FD5EA55BC8}"/>
    <cellStyle name="Normal 3" xfId="9" xr:uid="{00000000-0005-0000-0000-000009000000}"/>
    <cellStyle name="Normal 3 2" xfId="50" xr:uid="{409C82BC-6606-4614-B52D-F71D5ED043DF}"/>
    <cellStyle name="Normal 3 3" xfId="40" xr:uid="{DA9C6775-06B1-4794-BB3E-57001F53D552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52" xr:uid="{FFDCCF45-46C6-49AD-8862-828147453E49}"/>
    <cellStyle name="Normal 6 2 3" xfId="42" xr:uid="{EA1E5D42-9D35-45DD-AF49-667C0B520137}"/>
    <cellStyle name="Normal 6 2 4" xfId="32" xr:uid="{5392EE2C-9E05-4959-B35A-22F6FB1C9AE8}"/>
    <cellStyle name="Normal 6 2 5" xfId="23" xr:uid="{54169CE6-0CC3-45DF-AD5B-A5766F00D656}"/>
    <cellStyle name="Normal 6 3" xfId="51" xr:uid="{18D60699-A38B-496E-A863-7C3F77E4EC7A}"/>
    <cellStyle name="Normal 6 4" xfId="41" xr:uid="{2D03F26B-4BF0-48D0-BB56-C45239637C06}"/>
    <cellStyle name="Normal 6 5" xfId="31" xr:uid="{4C89F12F-3A83-4458-841C-573BCD306B5A}"/>
    <cellStyle name="Normal 6 6" xfId="22" xr:uid="{08C24D7D-1211-43C3-8A2C-4AB2157603F8}"/>
    <cellStyle name="Porcentual 2" xfId="33" xr:uid="{7C8F7371-A60F-4CAB-A61F-D3F0FFF669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3086100</xdr:colOff>
      <xdr:row>81</xdr:row>
      <xdr:rowOff>104775</xdr:rowOff>
    </xdr:from>
    <xdr:to>
      <xdr:col>4</xdr:col>
      <xdr:colOff>781809</xdr:colOff>
      <xdr:row>90</xdr:row>
      <xdr:rowOff>47796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B379F1-61AD-78DF-0927-614F4938A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86100" y="14163675"/>
          <a:ext cx="5439534" cy="1228896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0</xdr:row>
      <xdr:rowOff>85725</xdr:rowOff>
    </xdr:from>
    <xdr:to>
      <xdr:col>0</xdr:col>
      <xdr:colOff>925830</xdr:colOff>
      <xdr:row>0</xdr:row>
      <xdr:rowOff>626745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A9987595-EBA9-424B-A7AE-981144A0634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71450" y="85725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0C72ED3E-FF03-4D5F-8BAF-5B26AC38EFB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1943100</xdr:colOff>
      <xdr:row>18</xdr:row>
      <xdr:rowOff>123825</xdr:rowOff>
    </xdr:from>
    <xdr:to>
      <xdr:col>5</xdr:col>
      <xdr:colOff>467484</xdr:colOff>
      <xdr:row>27</xdr:row>
      <xdr:rowOff>66846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0BFC2D-3DD4-5FC8-10DE-F1405C029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43100" y="3352800"/>
          <a:ext cx="5439534" cy="122889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85725</xdr:rowOff>
    </xdr:from>
    <xdr:to>
      <xdr:col>0</xdr:col>
      <xdr:colOff>868680</xdr:colOff>
      <xdr:row>0</xdr:row>
      <xdr:rowOff>626745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DFB1467-9F49-47F8-B16A-E94A399A939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14300" y="85725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2952750</xdr:colOff>
      <xdr:row>79</xdr:row>
      <xdr:rowOff>0</xdr:rowOff>
    </xdr:from>
    <xdr:to>
      <xdr:col>5</xdr:col>
      <xdr:colOff>524634</xdr:colOff>
      <xdr:row>87</xdr:row>
      <xdr:rowOff>85896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A60D0E8-B8DE-0443-AEDB-FC6DD6A0BA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52750" y="12077700"/>
          <a:ext cx="5439534" cy="122889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859155</xdr:colOff>
      <xdr:row>0</xdr:row>
      <xdr:rowOff>626745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5E7B0E4-5515-4191-AD0E-D6FDAE59ABE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04775" y="85725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2936875</xdr:colOff>
      <xdr:row>43</xdr:row>
      <xdr:rowOff>136525</xdr:rowOff>
    </xdr:from>
    <xdr:to>
      <xdr:col>4</xdr:col>
      <xdr:colOff>718309</xdr:colOff>
      <xdr:row>52</xdr:row>
      <xdr:rowOff>79546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1FE55E-4D41-A22A-E297-B4C63D186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36875" y="7042150"/>
          <a:ext cx="5433184" cy="1228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1"/>
  <sheetViews>
    <sheetView showGridLines="0" view="pageBreakPreview" zoomScale="60" zoomScaleNormal="100" workbookViewId="0">
      <selection activeCell="N25" sqref="N25"/>
    </sheetView>
  </sheetViews>
  <sheetFormatPr baseColWidth="10" defaultColWidth="12" defaultRowHeight="10.199999999999999" x14ac:dyDescent="0.2"/>
  <cols>
    <col min="1" max="1" width="80.42578125" style="1" customWidth="1"/>
    <col min="2" max="7" width="18.28515625" style="1" customWidth="1"/>
    <col min="8" max="16384" width="12" style="1"/>
  </cols>
  <sheetData>
    <row r="1" spans="1:7" ht="57" customHeight="1" x14ac:dyDescent="0.2">
      <c r="A1" s="54" t="s">
        <v>168</v>
      </c>
      <c r="B1" s="55"/>
      <c r="C1" s="55"/>
      <c r="D1" s="55"/>
      <c r="E1" s="55"/>
      <c r="F1" s="55"/>
      <c r="G1" s="56"/>
    </row>
    <row r="2" spans="1:7" x14ac:dyDescent="0.2">
      <c r="A2" s="19"/>
      <c r="B2" s="34" t="s">
        <v>56</v>
      </c>
      <c r="C2" s="35"/>
      <c r="D2" s="35"/>
      <c r="E2" s="35"/>
      <c r="F2" s="36"/>
      <c r="G2" s="5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8">
        <v>17542633.800000001</v>
      </c>
      <c r="C5" s="28">
        <v>1961314.07</v>
      </c>
      <c r="D5" s="28">
        <f>B5+C5</f>
        <v>19503947.870000001</v>
      </c>
      <c r="E5" s="28">
        <v>8361379.4699999997</v>
      </c>
      <c r="F5" s="28">
        <v>8216173.54</v>
      </c>
      <c r="G5" s="28">
        <f>D5-E5</f>
        <v>11142568.400000002</v>
      </c>
    </row>
    <row r="6" spans="1:7" x14ac:dyDescent="0.2">
      <c r="A6" s="14" t="s">
        <v>131</v>
      </c>
      <c r="B6" s="28">
        <v>2281845.98</v>
      </c>
      <c r="C6" s="28">
        <v>331109.45</v>
      </c>
      <c r="D6" s="28">
        <f t="shared" ref="D6:D11" si="0">B6+C6</f>
        <v>2612955.4300000002</v>
      </c>
      <c r="E6" s="28">
        <v>425162.08</v>
      </c>
      <c r="F6" s="28">
        <v>424862.08</v>
      </c>
      <c r="G6" s="28">
        <f t="shared" ref="G6:G11" si="1">D6-E6</f>
        <v>2187793.35</v>
      </c>
    </row>
    <row r="7" spans="1:7" x14ac:dyDescent="0.2">
      <c r="A7" s="14" t="s">
        <v>132</v>
      </c>
      <c r="B7" s="28">
        <v>534205.81999999995</v>
      </c>
      <c r="C7" s="28">
        <v>5000</v>
      </c>
      <c r="D7" s="28">
        <f t="shared" si="0"/>
        <v>539205.81999999995</v>
      </c>
      <c r="E7" s="28">
        <v>270277.65999999997</v>
      </c>
      <c r="F7" s="28">
        <v>267657.27</v>
      </c>
      <c r="G7" s="28">
        <f t="shared" si="1"/>
        <v>268928.15999999997</v>
      </c>
    </row>
    <row r="8" spans="1:7" x14ac:dyDescent="0.2">
      <c r="A8" s="14" t="s">
        <v>133</v>
      </c>
      <c r="B8" s="28">
        <v>3250712.19</v>
      </c>
      <c r="C8" s="28">
        <v>0</v>
      </c>
      <c r="D8" s="28">
        <f t="shared" si="0"/>
        <v>3250712.19</v>
      </c>
      <c r="E8" s="28">
        <v>1478504.72</v>
      </c>
      <c r="F8" s="28">
        <v>1478504.72</v>
      </c>
      <c r="G8" s="28">
        <f t="shared" si="1"/>
        <v>1772207.47</v>
      </c>
    </row>
    <row r="9" spans="1:7" x14ac:dyDescent="0.2">
      <c r="A9" s="14" t="s">
        <v>134</v>
      </c>
      <c r="B9" s="28">
        <v>781674.02</v>
      </c>
      <c r="C9" s="28">
        <v>47000</v>
      </c>
      <c r="D9" s="28">
        <f t="shared" si="0"/>
        <v>828674.02</v>
      </c>
      <c r="E9" s="28">
        <v>377004.58</v>
      </c>
      <c r="F9" s="28">
        <v>371924.51</v>
      </c>
      <c r="G9" s="28">
        <f t="shared" si="1"/>
        <v>451669.44</v>
      </c>
    </row>
    <row r="10" spans="1:7" x14ac:dyDescent="0.2">
      <c r="A10" s="14" t="s">
        <v>135</v>
      </c>
      <c r="B10" s="28">
        <v>3980173.82</v>
      </c>
      <c r="C10" s="28">
        <v>1168830.78</v>
      </c>
      <c r="D10" s="28">
        <f t="shared" si="0"/>
        <v>5149004.5999999996</v>
      </c>
      <c r="E10" s="28">
        <v>2149506.62</v>
      </c>
      <c r="F10" s="28">
        <v>2141111.71</v>
      </c>
      <c r="G10" s="28">
        <f t="shared" si="1"/>
        <v>2999497.9799999995</v>
      </c>
    </row>
    <row r="11" spans="1:7" x14ac:dyDescent="0.2">
      <c r="A11" s="14" t="s">
        <v>136</v>
      </c>
      <c r="B11" s="28">
        <v>1104724.1100000001</v>
      </c>
      <c r="C11" s="28">
        <v>29570</v>
      </c>
      <c r="D11" s="28">
        <f t="shared" si="0"/>
        <v>1134294.1100000001</v>
      </c>
      <c r="E11" s="28">
        <v>570915.75</v>
      </c>
      <c r="F11" s="28">
        <v>546577.75</v>
      </c>
      <c r="G11" s="28">
        <f t="shared" si="1"/>
        <v>563378.3600000001</v>
      </c>
    </row>
    <row r="12" spans="1:7" x14ac:dyDescent="0.2">
      <c r="A12" s="14" t="s">
        <v>137</v>
      </c>
      <c r="B12" s="28">
        <v>2227856.58</v>
      </c>
      <c r="C12" s="28">
        <v>0</v>
      </c>
      <c r="D12" s="28">
        <f t="shared" ref="D12" si="2">B12+C12</f>
        <v>2227856.58</v>
      </c>
      <c r="E12" s="28">
        <v>937910.57</v>
      </c>
      <c r="F12" s="28">
        <v>937910.57</v>
      </c>
      <c r="G12" s="28">
        <f t="shared" ref="G12" si="3">D12-E12</f>
        <v>1289946.0100000002</v>
      </c>
    </row>
    <row r="13" spans="1:7" x14ac:dyDescent="0.2">
      <c r="A13" s="14" t="s">
        <v>138</v>
      </c>
      <c r="B13" s="28">
        <v>556920.34</v>
      </c>
      <c r="C13" s="28">
        <v>0</v>
      </c>
      <c r="D13" s="28">
        <f t="shared" ref="D13" si="4">B13+C13</f>
        <v>556920.34</v>
      </c>
      <c r="E13" s="28">
        <v>202728.5</v>
      </c>
      <c r="F13" s="28">
        <v>202728.5</v>
      </c>
      <c r="G13" s="28">
        <f t="shared" ref="G13" si="5">D13-E13</f>
        <v>354191.83999999997</v>
      </c>
    </row>
    <row r="14" spans="1:7" x14ac:dyDescent="0.2">
      <c r="A14" s="14" t="s">
        <v>139</v>
      </c>
      <c r="B14" s="28">
        <v>16614831.25</v>
      </c>
      <c r="C14" s="28">
        <v>700000</v>
      </c>
      <c r="D14" s="28">
        <f t="shared" ref="D14" si="6">B14+C14</f>
        <v>17314831.25</v>
      </c>
      <c r="E14" s="28">
        <v>5441620.3600000003</v>
      </c>
      <c r="F14" s="28">
        <v>5421261.3099999996</v>
      </c>
      <c r="G14" s="28">
        <f t="shared" ref="G14" si="7">D14-E14</f>
        <v>11873210.890000001</v>
      </c>
    </row>
    <row r="15" spans="1:7" x14ac:dyDescent="0.2">
      <c r="A15" s="14" t="s">
        <v>140</v>
      </c>
      <c r="B15" s="28">
        <v>5308217.5</v>
      </c>
      <c r="C15" s="28">
        <v>331592.76</v>
      </c>
      <c r="D15" s="28">
        <f t="shared" ref="D15" si="8">B15+C15</f>
        <v>5639810.2599999998</v>
      </c>
      <c r="E15" s="28">
        <v>2979944.97</v>
      </c>
      <c r="F15" s="28">
        <v>2979944.97</v>
      </c>
      <c r="G15" s="28">
        <f t="shared" ref="G15" si="9">D15-E15</f>
        <v>2659865.2899999996</v>
      </c>
    </row>
    <row r="16" spans="1:7" x14ac:dyDescent="0.2">
      <c r="A16" s="14" t="s">
        <v>141</v>
      </c>
      <c r="B16" s="28">
        <v>6863898.5700000003</v>
      </c>
      <c r="C16" s="28">
        <v>800000</v>
      </c>
      <c r="D16" s="28">
        <f t="shared" ref="D16" si="10">B16+C16</f>
        <v>7663898.5700000003</v>
      </c>
      <c r="E16" s="28">
        <v>4922475.18</v>
      </c>
      <c r="F16" s="28">
        <v>3528130.34</v>
      </c>
      <c r="G16" s="28">
        <f t="shared" ref="G16" si="11">D16-E16</f>
        <v>2741423.3900000006</v>
      </c>
    </row>
    <row r="17" spans="1:7" x14ac:dyDescent="0.2">
      <c r="A17" s="14" t="s">
        <v>142</v>
      </c>
      <c r="B17" s="28">
        <v>8826339.9000000004</v>
      </c>
      <c r="C17" s="28">
        <v>1970858.87</v>
      </c>
      <c r="D17" s="28">
        <f t="shared" ref="D17" si="12">B17+C17</f>
        <v>10797198.77</v>
      </c>
      <c r="E17" s="28">
        <v>7628449.25</v>
      </c>
      <c r="F17" s="28">
        <v>7399300.79</v>
      </c>
      <c r="G17" s="28">
        <f t="shared" ref="G17" si="13">D17-E17</f>
        <v>3168749.5199999996</v>
      </c>
    </row>
    <row r="18" spans="1:7" x14ac:dyDescent="0.2">
      <c r="A18" s="14" t="s">
        <v>143</v>
      </c>
      <c r="B18" s="28">
        <v>666486.66</v>
      </c>
      <c r="C18" s="28">
        <v>59500</v>
      </c>
      <c r="D18" s="28">
        <f t="shared" ref="D18" si="14">B18+C18</f>
        <v>725986.66</v>
      </c>
      <c r="E18" s="28">
        <v>372714.83</v>
      </c>
      <c r="F18" s="28">
        <v>372714.83</v>
      </c>
      <c r="G18" s="28">
        <f t="shared" ref="G18" si="15">D18-E18</f>
        <v>353271.83</v>
      </c>
    </row>
    <row r="19" spans="1:7" x14ac:dyDescent="0.2">
      <c r="A19" s="14" t="s">
        <v>144</v>
      </c>
      <c r="B19" s="28">
        <v>792899.93</v>
      </c>
      <c r="C19" s="28">
        <v>905739.5</v>
      </c>
      <c r="D19" s="28">
        <f t="shared" ref="D19" si="16">B19+C19</f>
        <v>1698639.4300000002</v>
      </c>
      <c r="E19" s="28">
        <v>1232606.8600000001</v>
      </c>
      <c r="F19" s="28">
        <v>1230175.2</v>
      </c>
      <c r="G19" s="28">
        <f t="shared" ref="G19" si="17">D19-E19</f>
        <v>466032.57000000007</v>
      </c>
    </row>
    <row r="20" spans="1:7" x14ac:dyDescent="0.2">
      <c r="A20" s="14" t="s">
        <v>145</v>
      </c>
      <c r="B20" s="28">
        <v>552891.4</v>
      </c>
      <c r="C20" s="28">
        <v>52000</v>
      </c>
      <c r="D20" s="28">
        <f t="shared" ref="D20" si="18">B20+C20</f>
        <v>604891.4</v>
      </c>
      <c r="E20" s="28">
        <v>289630.36</v>
      </c>
      <c r="F20" s="28">
        <v>289630.36</v>
      </c>
      <c r="G20" s="28">
        <f t="shared" ref="G20" si="19">D20-E20</f>
        <v>315261.04000000004</v>
      </c>
    </row>
    <row r="21" spans="1:7" x14ac:dyDescent="0.2">
      <c r="A21" s="14" t="s">
        <v>146</v>
      </c>
      <c r="B21" s="28">
        <v>662216.81999999995</v>
      </c>
      <c r="C21" s="28">
        <v>60000</v>
      </c>
      <c r="D21" s="28">
        <f t="shared" ref="D21" si="20">B21+C21</f>
        <v>722216.82</v>
      </c>
      <c r="E21" s="28">
        <v>296656.78000000003</v>
      </c>
      <c r="F21" s="28">
        <v>296656.78000000003</v>
      </c>
      <c r="G21" s="28">
        <f t="shared" ref="G21" si="21">D21-E21</f>
        <v>425560.03999999992</v>
      </c>
    </row>
    <row r="22" spans="1:7" x14ac:dyDescent="0.2">
      <c r="A22" s="14" t="s">
        <v>147</v>
      </c>
      <c r="B22" s="28">
        <v>668810.71</v>
      </c>
      <c r="C22" s="28">
        <v>377310.44</v>
      </c>
      <c r="D22" s="28">
        <f t="shared" ref="D22" si="22">B22+C22</f>
        <v>1046121.1499999999</v>
      </c>
      <c r="E22" s="28">
        <v>311406.06</v>
      </c>
      <c r="F22" s="28">
        <v>309508.42</v>
      </c>
      <c r="G22" s="28">
        <f t="shared" ref="G22" si="23">D22-E22</f>
        <v>734715.08999999985</v>
      </c>
    </row>
    <row r="23" spans="1:7" x14ac:dyDescent="0.2">
      <c r="A23" s="14" t="s">
        <v>148</v>
      </c>
      <c r="B23" s="28">
        <v>2412611.63</v>
      </c>
      <c r="C23" s="28">
        <v>174939.09</v>
      </c>
      <c r="D23" s="28">
        <f t="shared" ref="D23" si="24">B23+C23</f>
        <v>2587550.7199999997</v>
      </c>
      <c r="E23" s="28">
        <v>970631.16</v>
      </c>
      <c r="F23" s="28">
        <v>963420.43</v>
      </c>
      <c r="G23" s="28">
        <f t="shared" ref="G23" si="25">D23-E23</f>
        <v>1616919.5599999996</v>
      </c>
    </row>
    <row r="24" spans="1:7" x14ac:dyDescent="0.2">
      <c r="A24" s="14" t="s">
        <v>149</v>
      </c>
      <c r="B24" s="28">
        <v>10093938.74</v>
      </c>
      <c r="C24" s="28">
        <v>-729800</v>
      </c>
      <c r="D24" s="28">
        <f t="shared" ref="D24" si="26">B24+C24</f>
        <v>9364138.7400000002</v>
      </c>
      <c r="E24" s="28">
        <v>3175170.2</v>
      </c>
      <c r="F24" s="28">
        <v>3152835.39</v>
      </c>
      <c r="G24" s="28">
        <f t="shared" ref="G24" si="27">D24-E24</f>
        <v>6188968.54</v>
      </c>
    </row>
    <row r="25" spans="1:7" x14ac:dyDescent="0.2">
      <c r="A25" s="14" t="s">
        <v>150</v>
      </c>
      <c r="B25" s="28">
        <v>5121608.5999999996</v>
      </c>
      <c r="C25" s="28">
        <v>-1657598</v>
      </c>
      <c r="D25" s="28">
        <f t="shared" ref="D25" si="28">B25+C25</f>
        <v>3464010.5999999996</v>
      </c>
      <c r="E25" s="28">
        <v>253143.52</v>
      </c>
      <c r="F25" s="28">
        <v>250716.02</v>
      </c>
      <c r="G25" s="28">
        <f t="shared" ref="G25" si="29">D25-E25</f>
        <v>3210867.0799999996</v>
      </c>
    </row>
    <row r="26" spans="1:7" x14ac:dyDescent="0.2">
      <c r="A26" s="14" t="s">
        <v>151</v>
      </c>
      <c r="B26" s="28">
        <v>4196677.2</v>
      </c>
      <c r="C26" s="28">
        <v>-300000</v>
      </c>
      <c r="D26" s="28">
        <f t="shared" ref="D26" si="30">B26+C26</f>
        <v>3896677.2</v>
      </c>
      <c r="E26" s="28">
        <v>1685395.29</v>
      </c>
      <c r="F26" s="28">
        <v>1685395.29</v>
      </c>
      <c r="G26" s="28">
        <f t="shared" ref="G26" si="31">D26-E26</f>
        <v>2211281.91</v>
      </c>
    </row>
    <row r="27" spans="1:7" x14ac:dyDescent="0.2">
      <c r="A27" s="14" t="s">
        <v>152</v>
      </c>
      <c r="B27" s="28">
        <v>2438555.9500000002</v>
      </c>
      <c r="C27" s="28">
        <v>25030.35</v>
      </c>
      <c r="D27" s="28">
        <f t="shared" ref="D27" si="32">B27+C27</f>
        <v>2463586.3000000003</v>
      </c>
      <c r="E27" s="28">
        <v>610414.11</v>
      </c>
      <c r="F27" s="28">
        <v>605264.11</v>
      </c>
      <c r="G27" s="28">
        <f t="shared" ref="G27" si="33">D27-E27</f>
        <v>1853172.1900000004</v>
      </c>
    </row>
    <row r="28" spans="1:7" x14ac:dyDescent="0.2">
      <c r="A28" s="14" t="s">
        <v>153</v>
      </c>
      <c r="B28" s="28">
        <v>33515496.460000001</v>
      </c>
      <c r="C28" s="28">
        <v>5762563.75</v>
      </c>
      <c r="D28" s="28">
        <f t="shared" ref="D28" si="34">B28+C28</f>
        <v>39278060.210000001</v>
      </c>
      <c r="E28" s="28">
        <v>16406093.75</v>
      </c>
      <c r="F28" s="28">
        <v>15904661.85</v>
      </c>
      <c r="G28" s="28">
        <f t="shared" ref="G28" si="35">D28-E28</f>
        <v>22871966.460000001</v>
      </c>
    </row>
    <row r="29" spans="1:7" x14ac:dyDescent="0.2">
      <c r="A29" s="14" t="s">
        <v>154</v>
      </c>
      <c r="B29" s="28">
        <v>2422287.64</v>
      </c>
      <c r="C29" s="28">
        <v>370194.84</v>
      </c>
      <c r="D29" s="28">
        <f t="shared" ref="D29" si="36">B29+C29</f>
        <v>2792482.48</v>
      </c>
      <c r="E29" s="28">
        <v>1401272.75</v>
      </c>
      <c r="F29" s="28">
        <v>1364497.05</v>
      </c>
      <c r="G29" s="28">
        <f t="shared" ref="G29" si="37">D29-E29</f>
        <v>1391209.73</v>
      </c>
    </row>
    <row r="30" spans="1:7" x14ac:dyDescent="0.2">
      <c r="A30" s="14" t="s">
        <v>155</v>
      </c>
      <c r="B30" s="28">
        <v>1227696.3999999999</v>
      </c>
      <c r="C30" s="28">
        <v>-681546.99</v>
      </c>
      <c r="D30" s="28">
        <f t="shared" ref="D30" si="38">B30+C30</f>
        <v>546149.40999999992</v>
      </c>
      <c r="E30" s="28">
        <v>0</v>
      </c>
      <c r="F30" s="28">
        <v>0</v>
      </c>
      <c r="G30" s="28">
        <f t="shared" ref="G30" si="39">D30-E30</f>
        <v>546149.40999999992</v>
      </c>
    </row>
    <row r="31" spans="1:7" x14ac:dyDescent="0.2">
      <c r="A31" s="14" t="s">
        <v>156</v>
      </c>
      <c r="B31" s="28">
        <v>2624903.29</v>
      </c>
      <c r="C31" s="28">
        <v>0</v>
      </c>
      <c r="D31" s="28">
        <f t="shared" ref="D31" si="40">B31+C31</f>
        <v>2624903.29</v>
      </c>
      <c r="E31" s="28">
        <v>1033198.63</v>
      </c>
      <c r="F31" s="28">
        <v>1028311.33</v>
      </c>
      <c r="G31" s="28">
        <f t="shared" ref="G31" si="41">D31-E31</f>
        <v>1591704.6600000001</v>
      </c>
    </row>
    <row r="32" spans="1:7" x14ac:dyDescent="0.2">
      <c r="A32" s="14" t="s">
        <v>157</v>
      </c>
      <c r="B32" s="28">
        <v>1426218.84</v>
      </c>
      <c r="C32" s="28">
        <v>0</v>
      </c>
      <c r="D32" s="28">
        <f t="shared" ref="D32" si="42">B32+C32</f>
        <v>1426218.84</v>
      </c>
      <c r="E32" s="28">
        <v>529028.69999999995</v>
      </c>
      <c r="F32" s="28">
        <v>521912.64</v>
      </c>
      <c r="G32" s="28">
        <f t="shared" ref="G32" si="43">D32-E32</f>
        <v>897190.14000000013</v>
      </c>
    </row>
    <row r="33" spans="1:7" x14ac:dyDescent="0.2">
      <c r="A33" s="14" t="s">
        <v>158</v>
      </c>
      <c r="B33" s="28">
        <v>5228568.18</v>
      </c>
      <c r="C33" s="28">
        <v>-145000</v>
      </c>
      <c r="D33" s="28">
        <f t="shared" ref="D33" si="44">B33+C33</f>
        <v>5083568.18</v>
      </c>
      <c r="E33" s="28">
        <v>2387386.48</v>
      </c>
      <c r="F33" s="28">
        <v>2365607.88</v>
      </c>
      <c r="G33" s="28">
        <f t="shared" ref="G33" si="45">D33-E33</f>
        <v>2696181.6999999997</v>
      </c>
    </row>
    <row r="34" spans="1:7" x14ac:dyDescent="0.2">
      <c r="A34" s="14" t="s">
        <v>159</v>
      </c>
      <c r="B34" s="28">
        <v>1174876.94</v>
      </c>
      <c r="C34" s="28">
        <v>36146.78</v>
      </c>
      <c r="D34" s="28">
        <f t="shared" ref="D34" si="46">B34+C34</f>
        <v>1211023.72</v>
      </c>
      <c r="E34" s="28">
        <v>341511.29</v>
      </c>
      <c r="F34" s="28">
        <v>341511.29</v>
      </c>
      <c r="G34" s="28">
        <f t="shared" ref="G34" si="47">D34-E34</f>
        <v>869512.42999999993</v>
      </c>
    </row>
    <row r="35" spans="1:7" x14ac:dyDescent="0.2">
      <c r="A35" s="14" t="s">
        <v>160</v>
      </c>
      <c r="B35" s="28">
        <v>865342.19</v>
      </c>
      <c r="C35" s="28">
        <v>150000</v>
      </c>
      <c r="D35" s="28">
        <f t="shared" ref="D35" si="48">B35+C35</f>
        <v>1015342.19</v>
      </c>
      <c r="E35" s="28">
        <v>460334.81</v>
      </c>
      <c r="F35" s="28">
        <v>456471.37</v>
      </c>
      <c r="G35" s="28">
        <f t="shared" ref="G35" si="49">D35-E35</f>
        <v>555007.37999999989</v>
      </c>
    </row>
    <row r="36" spans="1:7" x14ac:dyDescent="0.2">
      <c r="A36" s="14" t="s">
        <v>161</v>
      </c>
      <c r="B36" s="28">
        <v>1635366.33</v>
      </c>
      <c r="C36" s="28">
        <v>0</v>
      </c>
      <c r="D36" s="28">
        <f t="shared" ref="D36" si="50">B36+C36</f>
        <v>1635366.33</v>
      </c>
      <c r="E36" s="28">
        <v>616639.85</v>
      </c>
      <c r="F36" s="28">
        <v>615201.05000000005</v>
      </c>
      <c r="G36" s="28">
        <f t="shared" ref="G36" si="51">D36-E36</f>
        <v>1018726.4800000001</v>
      </c>
    </row>
    <row r="37" spans="1:7" x14ac:dyDescent="0.2">
      <c r="A37" s="14" t="s">
        <v>162</v>
      </c>
      <c r="B37" s="28">
        <v>41539378.729999997</v>
      </c>
      <c r="C37" s="28">
        <v>-274197.45</v>
      </c>
      <c r="D37" s="28">
        <f t="shared" ref="D37" si="52">B37+C37</f>
        <v>41265181.279999994</v>
      </c>
      <c r="E37" s="28">
        <v>3256603.72</v>
      </c>
      <c r="F37" s="28">
        <v>3236778.33</v>
      </c>
      <c r="G37" s="28">
        <f t="shared" ref="G37" si="53">D37-E37</f>
        <v>38008577.559999995</v>
      </c>
    </row>
    <row r="38" spans="1:7" x14ac:dyDescent="0.2">
      <c r="A38" s="14" t="s">
        <v>163</v>
      </c>
      <c r="B38" s="28">
        <v>5000000</v>
      </c>
      <c r="C38" s="28">
        <v>0</v>
      </c>
      <c r="D38" s="28">
        <f t="shared" ref="D38" si="54">B38+C38</f>
        <v>5000000</v>
      </c>
      <c r="E38" s="28">
        <v>2499999.9700000002</v>
      </c>
      <c r="F38" s="28">
        <v>2499999.9700000002</v>
      </c>
      <c r="G38" s="28">
        <f t="shared" ref="G38" si="55">D38-E38</f>
        <v>2500000.0299999998</v>
      </c>
    </row>
    <row r="39" spans="1:7" x14ac:dyDescent="0.2">
      <c r="A39" s="14" t="s">
        <v>164</v>
      </c>
      <c r="B39" s="28">
        <v>0</v>
      </c>
      <c r="C39" s="28">
        <v>293039.73</v>
      </c>
      <c r="D39" s="28">
        <f t="shared" ref="D39" si="56">B39+C39</f>
        <v>293039.73</v>
      </c>
      <c r="E39" s="28">
        <v>89692.13</v>
      </c>
      <c r="F39" s="28">
        <v>88202.32</v>
      </c>
      <c r="G39" s="28">
        <f t="shared" ref="G39" si="57">D39-E39</f>
        <v>203347.59999999998</v>
      </c>
    </row>
    <row r="40" spans="1:7" x14ac:dyDescent="0.2">
      <c r="A40" s="14" t="s">
        <v>165</v>
      </c>
      <c r="B40" s="28">
        <v>0</v>
      </c>
      <c r="C40" s="28">
        <v>280255</v>
      </c>
      <c r="D40" s="28">
        <f t="shared" ref="D40" si="58">B40+C40</f>
        <v>280255</v>
      </c>
      <c r="E40" s="28">
        <v>91091.87</v>
      </c>
      <c r="F40" s="28">
        <v>88996.87</v>
      </c>
      <c r="G40" s="28">
        <f t="shared" ref="G40" si="59">D40-E40</f>
        <v>189163.13</v>
      </c>
    </row>
    <row r="41" spans="1:7" x14ac:dyDescent="0.2">
      <c r="A41" s="14" t="s">
        <v>166</v>
      </c>
      <c r="B41" s="28">
        <v>0</v>
      </c>
      <c r="C41" s="28">
        <v>250519.61</v>
      </c>
      <c r="D41" s="28">
        <f t="shared" ref="D41" si="60">B41+C41</f>
        <v>250519.61</v>
      </c>
      <c r="E41" s="28">
        <v>74455.8</v>
      </c>
      <c r="F41" s="28">
        <v>73455.8</v>
      </c>
      <c r="G41" s="28">
        <f t="shared" ref="G41" si="61">D41-E41</f>
        <v>176063.81</v>
      </c>
    </row>
    <row r="42" spans="1:7" x14ac:dyDescent="0.2">
      <c r="A42" s="14" t="s">
        <v>167</v>
      </c>
      <c r="B42" s="28">
        <v>0</v>
      </c>
      <c r="C42" s="28">
        <v>5958601.0099999998</v>
      </c>
      <c r="D42" s="28">
        <f t="shared" ref="D42" si="62">B42+C42</f>
        <v>5958601.0099999998</v>
      </c>
      <c r="E42" s="28">
        <v>5802943.1500000004</v>
      </c>
      <c r="F42" s="28">
        <v>5802943.1500000004</v>
      </c>
      <c r="G42" s="28">
        <f t="shared" ref="G42" si="63">D42-E42</f>
        <v>155657.8599999994</v>
      </c>
    </row>
    <row r="43" spans="1:7" x14ac:dyDescent="0.2">
      <c r="A43" s="14"/>
      <c r="B43" s="28">
        <v>0</v>
      </c>
      <c r="C43" s="28">
        <v>0</v>
      </c>
      <c r="D43" s="28">
        <f t="shared" ref="D43" si="64">B43+C43</f>
        <v>0</v>
      </c>
      <c r="E43" s="28">
        <v>0</v>
      </c>
      <c r="F43" s="28">
        <v>0</v>
      </c>
      <c r="G43" s="28">
        <f t="shared" ref="G43" si="65">D43-E43</f>
        <v>0</v>
      </c>
    </row>
    <row r="44" spans="1:7" x14ac:dyDescent="0.2">
      <c r="A44" s="8" t="s">
        <v>122</v>
      </c>
      <c r="B44" s="29">
        <f t="shared" ref="B44:G44" si="66">SUM(B5:B43)</f>
        <v>194140866.51999998</v>
      </c>
      <c r="C44" s="29">
        <f t="shared" si="66"/>
        <v>18312973.589999996</v>
      </c>
      <c r="D44" s="29">
        <f t="shared" si="66"/>
        <v>212453840.10999998</v>
      </c>
      <c r="E44" s="29">
        <f t="shared" si="66"/>
        <v>79933901.779999986</v>
      </c>
      <c r="F44" s="29">
        <f t="shared" si="66"/>
        <v>77460955.789999992</v>
      </c>
      <c r="G44" s="29">
        <f t="shared" si="66"/>
        <v>132519938.33</v>
      </c>
    </row>
    <row r="47" spans="1:7" ht="55.2" customHeight="1" x14ac:dyDescent="0.2">
      <c r="A47" s="54" t="s">
        <v>168</v>
      </c>
      <c r="B47" s="55"/>
      <c r="C47" s="55"/>
      <c r="D47" s="55"/>
      <c r="E47" s="55"/>
      <c r="F47" s="55"/>
      <c r="G47" s="56"/>
    </row>
    <row r="48" spans="1:7" x14ac:dyDescent="0.2">
      <c r="A48" s="19"/>
      <c r="B48" s="37" t="s">
        <v>56</v>
      </c>
      <c r="C48" s="38"/>
      <c r="D48" s="38"/>
      <c r="E48" s="38"/>
      <c r="F48" s="39"/>
      <c r="G48" s="52" t="s">
        <v>55</v>
      </c>
    </row>
    <row r="49" spans="1:7" ht="20.399999999999999" x14ac:dyDescent="0.2">
      <c r="A49" s="18" t="s">
        <v>50</v>
      </c>
      <c r="B49" s="2" t="s">
        <v>51</v>
      </c>
      <c r="C49" s="2" t="s">
        <v>114</v>
      </c>
      <c r="D49" s="2" t="s">
        <v>52</v>
      </c>
      <c r="E49" s="2" t="s">
        <v>53</v>
      </c>
      <c r="F49" s="2" t="s">
        <v>54</v>
      </c>
      <c r="G49" s="53"/>
    </row>
    <row r="50" spans="1:7" x14ac:dyDescent="0.2">
      <c r="A50" s="20"/>
      <c r="B50" s="21"/>
      <c r="C50" s="21"/>
      <c r="D50" s="21"/>
      <c r="E50" s="21"/>
      <c r="F50" s="21"/>
      <c r="G50" s="21"/>
    </row>
    <row r="51" spans="1:7" x14ac:dyDescent="0.2">
      <c r="A51" s="15" t="s">
        <v>8</v>
      </c>
      <c r="B51" s="28">
        <v>0</v>
      </c>
      <c r="C51" s="28">
        <v>0</v>
      </c>
      <c r="D51" s="28">
        <f>B51+C51</f>
        <v>0</v>
      </c>
      <c r="E51" s="28">
        <v>0</v>
      </c>
      <c r="F51" s="28">
        <v>0</v>
      </c>
      <c r="G51" s="28">
        <f>D51-E51</f>
        <v>0</v>
      </c>
    </row>
    <row r="52" spans="1:7" x14ac:dyDescent="0.2">
      <c r="A52" s="15" t="s">
        <v>9</v>
      </c>
      <c r="B52" s="28">
        <v>0</v>
      </c>
      <c r="C52" s="28">
        <v>0</v>
      </c>
      <c r="D52" s="28">
        <f t="shared" ref="D52:D54" si="67">B52+C52</f>
        <v>0</v>
      </c>
      <c r="E52" s="28">
        <v>0</v>
      </c>
      <c r="F52" s="28">
        <v>0</v>
      </c>
      <c r="G52" s="28">
        <f t="shared" ref="G52:G54" si="68">D52-E52</f>
        <v>0</v>
      </c>
    </row>
    <row r="53" spans="1:7" x14ac:dyDescent="0.2">
      <c r="A53" s="15" t="s">
        <v>10</v>
      </c>
      <c r="B53" s="28">
        <v>0</v>
      </c>
      <c r="C53" s="28">
        <v>0</v>
      </c>
      <c r="D53" s="28">
        <f t="shared" si="67"/>
        <v>0</v>
      </c>
      <c r="E53" s="28">
        <v>0</v>
      </c>
      <c r="F53" s="28">
        <v>0</v>
      </c>
      <c r="G53" s="28">
        <f t="shared" si="68"/>
        <v>0</v>
      </c>
    </row>
    <row r="54" spans="1:7" x14ac:dyDescent="0.2">
      <c r="A54" s="15" t="s">
        <v>123</v>
      </c>
      <c r="B54" s="28">
        <v>0</v>
      </c>
      <c r="C54" s="28">
        <v>0</v>
      </c>
      <c r="D54" s="28">
        <f t="shared" si="67"/>
        <v>0</v>
      </c>
      <c r="E54" s="28">
        <v>0</v>
      </c>
      <c r="F54" s="28">
        <v>0</v>
      </c>
      <c r="G54" s="28">
        <f t="shared" si="68"/>
        <v>0</v>
      </c>
    </row>
    <row r="55" spans="1:7" x14ac:dyDescent="0.2">
      <c r="A55" s="15"/>
      <c r="B55" s="28"/>
      <c r="C55" s="28"/>
      <c r="D55" s="28"/>
      <c r="E55" s="28"/>
      <c r="F55" s="28"/>
      <c r="G55" s="28"/>
    </row>
    <row r="56" spans="1:7" x14ac:dyDescent="0.2">
      <c r="A56" s="8" t="s">
        <v>122</v>
      </c>
      <c r="B56" s="29">
        <f t="shared" ref="B56:G56" si="69">SUM(B51:B54)</f>
        <v>0</v>
      </c>
      <c r="C56" s="29">
        <f t="shared" si="69"/>
        <v>0</v>
      </c>
      <c r="D56" s="29">
        <f t="shared" si="69"/>
        <v>0</v>
      </c>
      <c r="E56" s="29">
        <f t="shared" si="69"/>
        <v>0</v>
      </c>
      <c r="F56" s="29">
        <f t="shared" si="69"/>
        <v>0</v>
      </c>
      <c r="G56" s="29">
        <f t="shared" si="69"/>
        <v>0</v>
      </c>
    </row>
    <row r="59" spans="1:7" ht="59.4" customHeight="1" x14ac:dyDescent="0.2">
      <c r="A59" s="57" t="s">
        <v>168</v>
      </c>
      <c r="B59" s="58"/>
      <c r="C59" s="58"/>
      <c r="D59" s="58"/>
      <c r="E59" s="58"/>
      <c r="F59" s="58"/>
      <c r="G59" s="59"/>
    </row>
    <row r="60" spans="1:7" x14ac:dyDescent="0.2">
      <c r="A60" s="19"/>
      <c r="B60" s="40" t="s">
        <v>56</v>
      </c>
      <c r="C60" s="41"/>
      <c r="D60" s="41"/>
      <c r="E60" s="41"/>
      <c r="F60" s="42"/>
      <c r="G60" s="52" t="s">
        <v>55</v>
      </c>
    </row>
    <row r="61" spans="1:7" ht="20.399999999999999" x14ac:dyDescent="0.2">
      <c r="A61" s="18" t="s">
        <v>50</v>
      </c>
      <c r="B61" s="2" t="s">
        <v>51</v>
      </c>
      <c r="C61" s="2" t="s">
        <v>114</v>
      </c>
      <c r="D61" s="2" t="s">
        <v>52</v>
      </c>
      <c r="E61" s="2" t="s">
        <v>53</v>
      </c>
      <c r="F61" s="2" t="s">
        <v>54</v>
      </c>
      <c r="G61" s="53"/>
    </row>
    <row r="62" spans="1:7" x14ac:dyDescent="0.2">
      <c r="A62" s="20"/>
      <c r="B62" s="21"/>
      <c r="C62" s="21"/>
      <c r="D62" s="21"/>
      <c r="E62" s="21"/>
      <c r="F62" s="21"/>
      <c r="G62" s="21"/>
    </row>
    <row r="63" spans="1:7" x14ac:dyDescent="0.2">
      <c r="A63" s="16" t="s">
        <v>12</v>
      </c>
      <c r="B63" s="28">
        <v>0</v>
      </c>
      <c r="C63" s="28">
        <v>0</v>
      </c>
      <c r="D63" s="28">
        <f t="shared" ref="D63:D75" si="70">B63+C63</f>
        <v>0</v>
      </c>
      <c r="E63" s="28">
        <v>0</v>
      </c>
      <c r="F63" s="28">
        <v>0</v>
      </c>
      <c r="G63" s="28">
        <f t="shared" ref="G63:G75" si="71">D63-E63</f>
        <v>0</v>
      </c>
    </row>
    <row r="64" spans="1:7" x14ac:dyDescent="0.2">
      <c r="A64" s="16"/>
      <c r="B64" s="28"/>
      <c r="C64" s="28"/>
      <c r="D64" s="28"/>
      <c r="E64" s="28"/>
      <c r="F64" s="28"/>
      <c r="G64" s="28"/>
    </row>
    <row r="65" spans="1:7" x14ac:dyDescent="0.2">
      <c r="A65" s="16" t="s">
        <v>11</v>
      </c>
      <c r="B65" s="28">
        <v>0</v>
      </c>
      <c r="C65" s="28">
        <v>0</v>
      </c>
      <c r="D65" s="28">
        <f t="shared" si="70"/>
        <v>0</v>
      </c>
      <c r="E65" s="28">
        <v>0</v>
      </c>
      <c r="F65" s="28">
        <v>0</v>
      </c>
      <c r="G65" s="28">
        <f t="shared" si="71"/>
        <v>0</v>
      </c>
    </row>
    <row r="66" spans="1:7" x14ac:dyDescent="0.2">
      <c r="A66" s="16"/>
      <c r="B66" s="28"/>
      <c r="C66" s="28"/>
      <c r="D66" s="28"/>
      <c r="E66" s="28"/>
      <c r="F66" s="28"/>
      <c r="G66" s="28"/>
    </row>
    <row r="67" spans="1:7" ht="20.399999999999999" x14ac:dyDescent="0.2">
      <c r="A67" s="16" t="s">
        <v>13</v>
      </c>
      <c r="B67" s="28">
        <v>0</v>
      </c>
      <c r="C67" s="28">
        <v>0</v>
      </c>
      <c r="D67" s="28">
        <f t="shared" si="70"/>
        <v>0</v>
      </c>
      <c r="E67" s="28">
        <v>0</v>
      </c>
      <c r="F67" s="28">
        <v>0</v>
      </c>
      <c r="G67" s="28">
        <f t="shared" si="71"/>
        <v>0</v>
      </c>
    </row>
    <row r="68" spans="1:7" x14ac:dyDescent="0.2">
      <c r="A68" s="16"/>
      <c r="B68" s="28"/>
      <c r="C68" s="28"/>
      <c r="D68" s="28"/>
      <c r="E68" s="28"/>
      <c r="F68" s="28"/>
      <c r="G68" s="28"/>
    </row>
    <row r="69" spans="1:7" x14ac:dyDescent="0.2">
      <c r="A69" s="16" t="s">
        <v>25</v>
      </c>
      <c r="B69" s="28">
        <v>0</v>
      </c>
      <c r="C69" s="28">
        <v>0</v>
      </c>
      <c r="D69" s="28">
        <f t="shared" si="70"/>
        <v>0</v>
      </c>
      <c r="E69" s="28">
        <v>0</v>
      </c>
      <c r="F69" s="28">
        <v>0</v>
      </c>
      <c r="G69" s="28">
        <f t="shared" si="71"/>
        <v>0</v>
      </c>
    </row>
    <row r="70" spans="1:7" x14ac:dyDescent="0.2">
      <c r="A70" s="16"/>
      <c r="B70" s="28"/>
      <c r="C70" s="28"/>
      <c r="D70" s="28"/>
      <c r="E70" s="28"/>
      <c r="F70" s="28"/>
      <c r="G70" s="28"/>
    </row>
    <row r="71" spans="1:7" ht="20.399999999999999" x14ac:dyDescent="0.2">
      <c r="A71" s="16" t="s">
        <v>26</v>
      </c>
      <c r="B71" s="28">
        <v>0</v>
      </c>
      <c r="C71" s="28">
        <v>0</v>
      </c>
      <c r="D71" s="28">
        <f t="shared" si="70"/>
        <v>0</v>
      </c>
      <c r="E71" s="28">
        <v>0</v>
      </c>
      <c r="F71" s="28">
        <v>0</v>
      </c>
      <c r="G71" s="28">
        <f t="shared" si="71"/>
        <v>0</v>
      </c>
    </row>
    <row r="72" spans="1:7" x14ac:dyDescent="0.2">
      <c r="A72" s="16"/>
      <c r="B72" s="28"/>
      <c r="C72" s="28"/>
      <c r="D72" s="28"/>
      <c r="E72" s="28"/>
      <c r="F72" s="28"/>
      <c r="G72" s="28"/>
    </row>
    <row r="73" spans="1:7" ht="20.399999999999999" x14ac:dyDescent="0.2">
      <c r="A73" s="16" t="s">
        <v>124</v>
      </c>
      <c r="B73" s="28">
        <v>0</v>
      </c>
      <c r="C73" s="28">
        <v>0</v>
      </c>
      <c r="D73" s="28">
        <f t="shared" ref="D73" si="72">B73+C73</f>
        <v>0</v>
      </c>
      <c r="E73" s="28">
        <v>0</v>
      </c>
      <c r="F73" s="28">
        <v>0</v>
      </c>
      <c r="G73" s="28">
        <f t="shared" ref="G73" si="73">D73-E73</f>
        <v>0</v>
      </c>
    </row>
    <row r="74" spans="1:7" x14ac:dyDescent="0.2">
      <c r="A74" s="16"/>
      <c r="B74" s="28"/>
      <c r="C74" s="28"/>
      <c r="D74" s="28"/>
      <c r="E74" s="28"/>
      <c r="F74" s="28"/>
      <c r="G74" s="28"/>
    </row>
    <row r="75" spans="1:7" x14ac:dyDescent="0.2">
      <c r="A75" s="16" t="s">
        <v>14</v>
      </c>
      <c r="B75" s="28">
        <v>0</v>
      </c>
      <c r="C75" s="28">
        <v>0</v>
      </c>
      <c r="D75" s="28">
        <f t="shared" si="70"/>
        <v>0</v>
      </c>
      <c r="E75" s="28">
        <v>0</v>
      </c>
      <c r="F75" s="28">
        <v>0</v>
      </c>
      <c r="G75" s="28">
        <f t="shared" si="71"/>
        <v>0</v>
      </c>
    </row>
    <row r="76" spans="1:7" x14ac:dyDescent="0.2">
      <c r="A76" s="16"/>
      <c r="B76" s="28"/>
      <c r="C76" s="28"/>
      <c r="D76" s="28"/>
      <c r="E76" s="28"/>
      <c r="F76" s="28"/>
      <c r="G76" s="28"/>
    </row>
    <row r="77" spans="1:7" x14ac:dyDescent="0.2">
      <c r="A77" s="16" t="s">
        <v>125</v>
      </c>
      <c r="B77" s="28">
        <v>5000000</v>
      </c>
      <c r="C77" s="28">
        <v>0</v>
      </c>
      <c r="D77" s="28">
        <f t="shared" ref="D77" si="74">B77+C77</f>
        <v>5000000</v>
      </c>
      <c r="E77" s="28">
        <v>2499999.9700000002</v>
      </c>
      <c r="F77" s="28">
        <v>2499999.9700000002</v>
      </c>
      <c r="G77" s="28">
        <f t="shared" ref="G77" si="75">D77-E77</f>
        <v>2500000.0299999998</v>
      </c>
    </row>
    <row r="78" spans="1:7" x14ac:dyDescent="0.2">
      <c r="A78" s="16"/>
      <c r="B78" s="28"/>
      <c r="C78" s="28"/>
      <c r="D78" s="28"/>
      <c r="E78" s="28"/>
      <c r="F78" s="28"/>
      <c r="G78" s="28"/>
    </row>
    <row r="79" spans="1:7" x14ac:dyDescent="0.2">
      <c r="A79" s="8" t="s">
        <v>122</v>
      </c>
      <c r="B79" s="29">
        <f t="shared" ref="B79:G79" si="76">SUM(B63:B77)</f>
        <v>5000000</v>
      </c>
      <c r="C79" s="29">
        <f t="shared" si="76"/>
        <v>0</v>
      </c>
      <c r="D79" s="29">
        <f t="shared" si="76"/>
        <v>5000000</v>
      </c>
      <c r="E79" s="29">
        <f t="shared" si="76"/>
        <v>2499999.9700000002</v>
      </c>
      <c r="F79" s="29">
        <f t="shared" si="76"/>
        <v>2499999.9700000002</v>
      </c>
      <c r="G79" s="29">
        <f t="shared" si="76"/>
        <v>2500000.0299999998</v>
      </c>
    </row>
    <row r="81" spans="1:1" x14ac:dyDescent="0.2">
      <c r="A81" s="1" t="s">
        <v>115</v>
      </c>
    </row>
  </sheetData>
  <sheetProtection formatCells="0" formatColumns="0" formatRows="0" insertRows="0" deleteRows="0" autoFilter="0"/>
  <mergeCells count="6">
    <mergeCell ref="G2:G3"/>
    <mergeCell ref="A1:G1"/>
    <mergeCell ref="A47:G47"/>
    <mergeCell ref="G60:G61"/>
    <mergeCell ref="G48:G49"/>
    <mergeCell ref="A59:G59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4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view="pageBreakPreview" zoomScale="60" zoomScaleNormal="100" workbookViewId="0">
      <selection sqref="A1:G1"/>
    </sheetView>
  </sheetViews>
  <sheetFormatPr baseColWidth="10" defaultColWidth="12" defaultRowHeight="10.199999999999999" x14ac:dyDescent="0.2"/>
  <cols>
    <col min="1" max="1" width="47.7109375" style="1" customWidth="1"/>
    <col min="2" max="7" width="18.28515625" style="1" customWidth="1"/>
    <col min="8" max="16384" width="12" style="1"/>
  </cols>
  <sheetData>
    <row r="1" spans="1:7" ht="50.1" customHeight="1" x14ac:dyDescent="0.2">
      <c r="A1" s="57" t="s">
        <v>129</v>
      </c>
      <c r="B1" s="58"/>
      <c r="C1" s="58"/>
      <c r="D1" s="58"/>
      <c r="E1" s="58"/>
      <c r="F1" s="58"/>
      <c r="G1" s="59"/>
    </row>
    <row r="2" spans="1:7" x14ac:dyDescent="0.2">
      <c r="A2" s="19"/>
      <c r="B2" s="43" t="s">
        <v>56</v>
      </c>
      <c r="C2" s="44"/>
      <c r="D2" s="44"/>
      <c r="E2" s="44"/>
      <c r="F2" s="45"/>
      <c r="G2" s="5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6" t="s">
        <v>0</v>
      </c>
      <c r="B5" s="28">
        <v>191853156.05000001</v>
      </c>
      <c r="C5" s="28">
        <v>9897466.5800000001</v>
      </c>
      <c r="D5" s="28">
        <f>B5+C5</f>
        <v>201750622.63000003</v>
      </c>
      <c r="E5" s="28">
        <v>71142917.290000007</v>
      </c>
      <c r="F5" s="28">
        <v>68669971.299999997</v>
      </c>
      <c r="G5" s="28">
        <f>D5-E5</f>
        <v>130607705.34000002</v>
      </c>
    </row>
    <row r="6" spans="1:7" x14ac:dyDescent="0.2">
      <c r="A6" s="26"/>
      <c r="B6" s="28"/>
      <c r="C6" s="28"/>
      <c r="D6" s="28"/>
      <c r="E6" s="28"/>
      <c r="F6" s="28"/>
      <c r="G6" s="28"/>
    </row>
    <row r="7" spans="1:7" x14ac:dyDescent="0.2">
      <c r="A7" s="26" t="s">
        <v>1</v>
      </c>
      <c r="B7" s="28">
        <v>1624145.38</v>
      </c>
      <c r="C7" s="28">
        <v>8415507.0099999998</v>
      </c>
      <c r="D7" s="28">
        <f>B7+C7</f>
        <v>10039652.390000001</v>
      </c>
      <c r="E7" s="28">
        <v>8595862.1199999992</v>
      </c>
      <c r="F7" s="28">
        <v>8595862.1199999992</v>
      </c>
      <c r="G7" s="28">
        <f>D7-E7</f>
        <v>1443790.2700000014</v>
      </c>
    </row>
    <row r="8" spans="1:7" x14ac:dyDescent="0.2">
      <c r="A8" s="26"/>
      <c r="B8" s="28"/>
      <c r="C8" s="28"/>
      <c r="D8" s="28"/>
      <c r="E8" s="28"/>
      <c r="F8" s="28"/>
      <c r="G8" s="28"/>
    </row>
    <row r="9" spans="1:7" x14ac:dyDescent="0.2">
      <c r="A9" s="26" t="s">
        <v>2</v>
      </c>
      <c r="B9" s="28">
        <v>0</v>
      </c>
      <c r="C9" s="28">
        <v>0</v>
      </c>
      <c r="D9" s="28">
        <f>B9+C9</f>
        <v>0</v>
      </c>
      <c r="E9" s="28">
        <v>0</v>
      </c>
      <c r="F9" s="28">
        <v>0</v>
      </c>
      <c r="G9" s="28">
        <f>D9-E9</f>
        <v>0</v>
      </c>
    </row>
    <row r="10" spans="1:7" x14ac:dyDescent="0.2">
      <c r="A10" s="26"/>
      <c r="B10" s="28"/>
      <c r="C10" s="28"/>
      <c r="D10" s="28"/>
      <c r="E10" s="28"/>
      <c r="F10" s="28"/>
      <c r="G10" s="28"/>
    </row>
    <row r="11" spans="1:7" x14ac:dyDescent="0.2">
      <c r="A11" s="26" t="s">
        <v>39</v>
      </c>
      <c r="B11" s="28">
        <v>663565.09</v>
      </c>
      <c r="C11" s="28">
        <v>0</v>
      </c>
      <c r="D11" s="28">
        <f>B11+C11</f>
        <v>663565.09</v>
      </c>
      <c r="E11" s="28">
        <v>195122.37</v>
      </c>
      <c r="F11" s="28">
        <v>195122.37</v>
      </c>
      <c r="G11" s="28">
        <f>D11-E11</f>
        <v>468442.72</v>
      </c>
    </row>
    <row r="12" spans="1:7" x14ac:dyDescent="0.2">
      <c r="A12" s="26"/>
      <c r="B12" s="28"/>
      <c r="C12" s="28"/>
      <c r="D12" s="28"/>
      <c r="E12" s="28"/>
      <c r="F12" s="28"/>
      <c r="G12" s="28"/>
    </row>
    <row r="13" spans="1:7" x14ac:dyDescent="0.2">
      <c r="A13" s="27" t="s">
        <v>36</v>
      </c>
      <c r="B13" s="28">
        <v>0</v>
      </c>
      <c r="C13" s="28">
        <v>0</v>
      </c>
      <c r="D13" s="28">
        <f>B13+C13</f>
        <v>0</v>
      </c>
      <c r="E13" s="28">
        <v>0</v>
      </c>
      <c r="F13" s="28">
        <v>0</v>
      </c>
      <c r="G13" s="28">
        <f>D13-E13</f>
        <v>0</v>
      </c>
    </row>
    <row r="14" spans="1:7" x14ac:dyDescent="0.2">
      <c r="A14" s="22"/>
      <c r="B14" s="30"/>
      <c r="C14" s="30"/>
      <c r="D14" s="30"/>
      <c r="E14" s="30"/>
      <c r="F14" s="30"/>
      <c r="G14" s="30"/>
    </row>
    <row r="15" spans="1:7" x14ac:dyDescent="0.2">
      <c r="A15" s="7" t="s">
        <v>122</v>
      </c>
      <c r="B15" s="31">
        <f t="shared" ref="B15:G15" si="0">SUM(B5+B7+B9+B11+B13)</f>
        <v>194140866.52000001</v>
      </c>
      <c r="C15" s="31">
        <f t="shared" si="0"/>
        <v>18312973.59</v>
      </c>
      <c r="D15" s="31">
        <f t="shared" si="0"/>
        <v>212453840.11000004</v>
      </c>
      <c r="E15" s="31">
        <f t="shared" si="0"/>
        <v>79933901.780000016</v>
      </c>
      <c r="F15" s="31">
        <f t="shared" si="0"/>
        <v>77460955.790000007</v>
      </c>
      <c r="G15" s="31">
        <f t="shared" si="0"/>
        <v>132519938.33000001</v>
      </c>
    </row>
    <row r="18" spans="1:1" x14ac:dyDescent="0.2">
      <c r="A18" s="1" t="s">
        <v>115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view="pageBreakPreview" zoomScale="60" zoomScaleNormal="100" workbookViewId="0">
      <selection sqref="A1:G1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8" ht="60.6" customHeight="1" x14ac:dyDescent="0.2">
      <c r="A1" s="58" t="s">
        <v>128</v>
      </c>
      <c r="B1" s="58"/>
      <c r="C1" s="58"/>
      <c r="D1" s="58"/>
      <c r="E1" s="58"/>
      <c r="F1" s="58"/>
      <c r="G1" s="59"/>
    </row>
    <row r="2" spans="1:8" x14ac:dyDescent="0.2">
      <c r="A2" s="19"/>
      <c r="B2" s="46" t="s">
        <v>56</v>
      </c>
      <c r="C2" s="47"/>
      <c r="D2" s="47"/>
      <c r="E2" s="47"/>
      <c r="F2" s="48"/>
      <c r="G2" s="52" t="s">
        <v>55</v>
      </c>
    </row>
    <row r="3" spans="1:8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8" x14ac:dyDescent="0.2">
      <c r="A4" s="9" t="s">
        <v>57</v>
      </c>
      <c r="B4" s="32">
        <f>SUM(B5:B11)</f>
        <v>85525743.140000001</v>
      </c>
      <c r="C4" s="32">
        <f>SUM(C5:C11)</f>
        <v>3530895.8299999996</v>
      </c>
      <c r="D4" s="32">
        <f>B4+C4</f>
        <v>89056638.969999999</v>
      </c>
      <c r="E4" s="32">
        <f>SUM(E5:E11)</f>
        <v>36056276.439999998</v>
      </c>
      <c r="F4" s="32">
        <f>SUM(F5:F11)</f>
        <v>36056276.439999998</v>
      </c>
      <c r="G4" s="32">
        <f>D4-E4</f>
        <v>53000362.530000001</v>
      </c>
    </row>
    <row r="5" spans="1:8" x14ac:dyDescent="0.2">
      <c r="A5" s="11" t="s">
        <v>61</v>
      </c>
      <c r="B5" s="28">
        <v>64139516.159999996</v>
      </c>
      <c r="C5" s="28">
        <v>940693.09</v>
      </c>
      <c r="D5" s="28">
        <f t="shared" ref="D5:D68" si="0">B5+C5</f>
        <v>65080209.25</v>
      </c>
      <c r="E5" s="28">
        <v>29262056.460000001</v>
      </c>
      <c r="F5" s="28">
        <v>29262056.460000001</v>
      </c>
      <c r="G5" s="28">
        <f t="shared" ref="G5:G68" si="1">D5-E5</f>
        <v>35818152.789999999</v>
      </c>
      <c r="H5" s="6">
        <v>1100</v>
      </c>
    </row>
    <row r="6" spans="1:8" x14ac:dyDescent="0.2">
      <c r="A6" s="11" t="s">
        <v>62</v>
      </c>
      <c r="B6" s="28">
        <v>2841507.73</v>
      </c>
      <c r="C6" s="28">
        <v>625276.06999999995</v>
      </c>
      <c r="D6" s="28">
        <f t="shared" si="0"/>
        <v>3466783.8</v>
      </c>
      <c r="E6" s="28">
        <v>1720362.99</v>
      </c>
      <c r="F6" s="28">
        <v>1720362.99</v>
      </c>
      <c r="G6" s="28">
        <f t="shared" si="1"/>
        <v>1746420.8099999998</v>
      </c>
      <c r="H6" s="6">
        <v>1200</v>
      </c>
    </row>
    <row r="7" spans="1:8" x14ac:dyDescent="0.2">
      <c r="A7" s="11" t="s">
        <v>63</v>
      </c>
      <c r="B7" s="28">
        <v>8324530.6299999999</v>
      </c>
      <c r="C7" s="28">
        <v>498522.6</v>
      </c>
      <c r="D7" s="28">
        <f t="shared" si="0"/>
        <v>8823053.2300000004</v>
      </c>
      <c r="E7" s="28">
        <v>733520.2</v>
      </c>
      <c r="F7" s="28">
        <v>733520.2</v>
      </c>
      <c r="G7" s="28">
        <f t="shared" si="1"/>
        <v>8089533.0300000003</v>
      </c>
      <c r="H7" s="6">
        <v>1300</v>
      </c>
    </row>
    <row r="8" spans="1:8" x14ac:dyDescent="0.2">
      <c r="A8" s="11" t="s">
        <v>33</v>
      </c>
      <c r="B8" s="28">
        <v>0</v>
      </c>
      <c r="C8" s="28">
        <v>850000</v>
      </c>
      <c r="D8" s="28">
        <f t="shared" si="0"/>
        <v>850000</v>
      </c>
      <c r="E8" s="28">
        <v>0</v>
      </c>
      <c r="F8" s="28">
        <v>0</v>
      </c>
      <c r="G8" s="28">
        <f t="shared" si="1"/>
        <v>850000</v>
      </c>
      <c r="H8" s="6">
        <v>1400</v>
      </c>
    </row>
    <row r="9" spans="1:8" x14ac:dyDescent="0.2">
      <c r="A9" s="11" t="s">
        <v>64</v>
      </c>
      <c r="B9" s="28">
        <v>10220188.619999999</v>
      </c>
      <c r="C9" s="28">
        <v>616404.06999999995</v>
      </c>
      <c r="D9" s="28">
        <f t="shared" si="0"/>
        <v>10836592.689999999</v>
      </c>
      <c r="E9" s="28">
        <v>4340336.79</v>
      </c>
      <c r="F9" s="28">
        <v>4340336.79</v>
      </c>
      <c r="G9" s="28">
        <f t="shared" si="1"/>
        <v>6496255.8999999994</v>
      </c>
      <c r="H9" s="6">
        <v>1500</v>
      </c>
    </row>
    <row r="10" spans="1:8" x14ac:dyDescent="0.2">
      <c r="A10" s="11" t="s">
        <v>34</v>
      </c>
      <c r="B10" s="28">
        <v>0</v>
      </c>
      <c r="C10" s="28">
        <v>0</v>
      </c>
      <c r="D10" s="28">
        <f t="shared" si="0"/>
        <v>0</v>
      </c>
      <c r="E10" s="28">
        <v>0</v>
      </c>
      <c r="F10" s="28">
        <v>0</v>
      </c>
      <c r="G10" s="28">
        <f t="shared" si="1"/>
        <v>0</v>
      </c>
      <c r="H10" s="6">
        <v>1600</v>
      </c>
    </row>
    <row r="11" spans="1:8" x14ac:dyDescent="0.2">
      <c r="A11" s="11" t="s">
        <v>65</v>
      </c>
      <c r="B11" s="28">
        <v>0</v>
      </c>
      <c r="C11" s="28">
        <v>0</v>
      </c>
      <c r="D11" s="28">
        <f t="shared" si="0"/>
        <v>0</v>
      </c>
      <c r="E11" s="28">
        <v>0</v>
      </c>
      <c r="F11" s="28">
        <v>0</v>
      </c>
      <c r="G11" s="28">
        <f t="shared" si="1"/>
        <v>0</v>
      </c>
      <c r="H11" s="6">
        <v>1700</v>
      </c>
    </row>
    <row r="12" spans="1:8" x14ac:dyDescent="0.2">
      <c r="A12" s="9" t="s">
        <v>117</v>
      </c>
      <c r="B12" s="33">
        <f>SUM(B13:B21)</f>
        <v>10115326.309999999</v>
      </c>
      <c r="C12" s="33">
        <f>SUM(C13:C21)</f>
        <v>2534650.8000000003</v>
      </c>
      <c r="D12" s="33">
        <f t="shared" si="0"/>
        <v>12649977.109999999</v>
      </c>
      <c r="E12" s="33">
        <f>SUM(E13:E21)</f>
        <v>8205320.79</v>
      </c>
      <c r="F12" s="33">
        <f>SUM(F13:F21)</f>
        <v>7688226.6100000003</v>
      </c>
      <c r="G12" s="33">
        <f t="shared" si="1"/>
        <v>4444656.3199999994</v>
      </c>
      <c r="H12" s="10">
        <v>0</v>
      </c>
    </row>
    <row r="13" spans="1:8" x14ac:dyDescent="0.2">
      <c r="A13" s="11" t="s">
        <v>66</v>
      </c>
      <c r="B13" s="28">
        <v>1222295.29</v>
      </c>
      <c r="C13" s="28">
        <v>459570</v>
      </c>
      <c r="D13" s="28">
        <f t="shared" si="0"/>
        <v>1681865.29</v>
      </c>
      <c r="E13" s="28">
        <v>561652.85</v>
      </c>
      <c r="F13" s="28">
        <v>505192.02</v>
      </c>
      <c r="G13" s="28">
        <f t="shared" si="1"/>
        <v>1120212.44</v>
      </c>
      <c r="H13" s="6">
        <v>2100</v>
      </c>
    </row>
    <row r="14" spans="1:8" x14ac:dyDescent="0.2">
      <c r="A14" s="11" t="s">
        <v>67</v>
      </c>
      <c r="B14" s="28">
        <v>466717.99</v>
      </c>
      <c r="C14" s="28">
        <v>-56000</v>
      </c>
      <c r="D14" s="28">
        <f t="shared" si="0"/>
        <v>410717.99</v>
      </c>
      <c r="E14" s="28">
        <v>188514.99</v>
      </c>
      <c r="F14" s="28">
        <v>188514.99</v>
      </c>
      <c r="G14" s="28">
        <f t="shared" si="1"/>
        <v>222203</v>
      </c>
      <c r="H14" s="6">
        <v>2200</v>
      </c>
    </row>
    <row r="15" spans="1:8" x14ac:dyDescent="0.2">
      <c r="A15" s="11" t="s">
        <v>68</v>
      </c>
      <c r="B15" s="28">
        <v>0</v>
      </c>
      <c r="C15" s="28">
        <v>0</v>
      </c>
      <c r="D15" s="28">
        <f t="shared" si="0"/>
        <v>0</v>
      </c>
      <c r="E15" s="28">
        <v>0</v>
      </c>
      <c r="F15" s="28">
        <v>0</v>
      </c>
      <c r="G15" s="28">
        <f t="shared" si="1"/>
        <v>0</v>
      </c>
      <c r="H15" s="6">
        <v>2300</v>
      </c>
    </row>
    <row r="16" spans="1:8" x14ac:dyDescent="0.2">
      <c r="A16" s="11" t="s">
        <v>69</v>
      </c>
      <c r="B16" s="28">
        <v>1234285.77</v>
      </c>
      <c r="C16" s="28">
        <v>1342600</v>
      </c>
      <c r="D16" s="28">
        <f t="shared" si="0"/>
        <v>2576885.77</v>
      </c>
      <c r="E16" s="28">
        <v>2024571.19</v>
      </c>
      <c r="F16" s="28">
        <v>2024571.19</v>
      </c>
      <c r="G16" s="28">
        <f t="shared" si="1"/>
        <v>552314.58000000007</v>
      </c>
      <c r="H16" s="6">
        <v>2400</v>
      </c>
    </row>
    <row r="17" spans="1:8" x14ac:dyDescent="0.2">
      <c r="A17" s="11" t="s">
        <v>70</v>
      </c>
      <c r="B17" s="28">
        <v>1455495.37</v>
      </c>
      <c r="C17" s="28">
        <v>30000</v>
      </c>
      <c r="D17" s="28">
        <f t="shared" si="0"/>
        <v>1485495.37</v>
      </c>
      <c r="E17" s="28">
        <v>687918.76</v>
      </c>
      <c r="F17" s="28">
        <v>687918.76</v>
      </c>
      <c r="G17" s="28">
        <f t="shared" si="1"/>
        <v>797576.6100000001</v>
      </c>
      <c r="H17" s="6">
        <v>2500</v>
      </c>
    </row>
    <row r="18" spans="1:8" x14ac:dyDescent="0.2">
      <c r="A18" s="11" t="s">
        <v>71</v>
      </c>
      <c r="B18" s="28">
        <v>4908852.25</v>
      </c>
      <c r="C18" s="28">
        <v>449693.87</v>
      </c>
      <c r="D18" s="28">
        <f t="shared" si="0"/>
        <v>5358546.12</v>
      </c>
      <c r="E18" s="28">
        <v>4595879.63</v>
      </c>
      <c r="F18" s="28">
        <v>4135246.28</v>
      </c>
      <c r="G18" s="28">
        <f t="shared" si="1"/>
        <v>762666.49000000022</v>
      </c>
      <c r="H18" s="6">
        <v>2600</v>
      </c>
    </row>
    <row r="19" spans="1:8" x14ac:dyDescent="0.2">
      <c r="A19" s="11" t="s">
        <v>72</v>
      </c>
      <c r="B19" s="28">
        <v>672140.65</v>
      </c>
      <c r="C19" s="28">
        <v>176786.93</v>
      </c>
      <c r="D19" s="28">
        <f t="shared" si="0"/>
        <v>848927.58000000007</v>
      </c>
      <c r="E19" s="28">
        <v>28570.65</v>
      </c>
      <c r="F19" s="28">
        <v>28570.65</v>
      </c>
      <c r="G19" s="28">
        <f t="shared" si="1"/>
        <v>820356.93</v>
      </c>
      <c r="H19" s="6">
        <v>2700</v>
      </c>
    </row>
    <row r="20" spans="1:8" x14ac:dyDescent="0.2">
      <c r="A20" s="11" t="s">
        <v>73</v>
      </c>
      <c r="B20" s="28">
        <v>5356.95</v>
      </c>
      <c r="C20" s="28">
        <v>0</v>
      </c>
      <c r="D20" s="28">
        <f t="shared" si="0"/>
        <v>5356.95</v>
      </c>
      <c r="E20" s="28">
        <v>0</v>
      </c>
      <c r="F20" s="28">
        <v>0</v>
      </c>
      <c r="G20" s="28">
        <f t="shared" si="1"/>
        <v>5356.95</v>
      </c>
      <c r="H20" s="6">
        <v>2800</v>
      </c>
    </row>
    <row r="21" spans="1:8" x14ac:dyDescent="0.2">
      <c r="A21" s="11" t="s">
        <v>74</v>
      </c>
      <c r="B21" s="28">
        <v>150182.04</v>
      </c>
      <c r="C21" s="28">
        <v>132000</v>
      </c>
      <c r="D21" s="28">
        <f t="shared" si="0"/>
        <v>282182.04000000004</v>
      </c>
      <c r="E21" s="28">
        <v>118212.72</v>
      </c>
      <c r="F21" s="28">
        <v>118212.72</v>
      </c>
      <c r="G21" s="28">
        <f t="shared" si="1"/>
        <v>163969.32000000004</v>
      </c>
      <c r="H21" s="6">
        <v>2900</v>
      </c>
    </row>
    <row r="22" spans="1:8" x14ac:dyDescent="0.2">
      <c r="A22" s="9" t="s">
        <v>58</v>
      </c>
      <c r="B22" s="33">
        <f>SUM(B23:B31)</f>
        <v>32568763.169999994</v>
      </c>
      <c r="C22" s="33">
        <f>SUM(C23:C31)</f>
        <v>10873724.710000001</v>
      </c>
      <c r="D22" s="33">
        <f t="shared" si="0"/>
        <v>43442487.879999995</v>
      </c>
      <c r="E22" s="33">
        <f>SUM(E23:E31)</f>
        <v>19783421.079999998</v>
      </c>
      <c r="F22" s="33">
        <f>SUM(F23:F31)</f>
        <v>17922541.140000001</v>
      </c>
      <c r="G22" s="33">
        <f t="shared" si="1"/>
        <v>23659066.799999997</v>
      </c>
      <c r="H22" s="10">
        <v>0</v>
      </c>
    </row>
    <row r="23" spans="1:8" x14ac:dyDescent="0.2">
      <c r="A23" s="11" t="s">
        <v>75</v>
      </c>
      <c r="B23" s="28">
        <v>6757735.1399999997</v>
      </c>
      <c r="C23" s="28">
        <v>200000</v>
      </c>
      <c r="D23" s="28">
        <f t="shared" si="0"/>
        <v>6957735.1399999997</v>
      </c>
      <c r="E23" s="28">
        <v>4185763.63</v>
      </c>
      <c r="F23" s="28">
        <v>2743111.79</v>
      </c>
      <c r="G23" s="28">
        <f t="shared" si="1"/>
        <v>2771971.51</v>
      </c>
      <c r="H23" s="6">
        <v>3100</v>
      </c>
    </row>
    <row r="24" spans="1:8" x14ac:dyDescent="0.2">
      <c r="A24" s="11" t="s">
        <v>76</v>
      </c>
      <c r="B24" s="28">
        <v>4506873.5199999996</v>
      </c>
      <c r="C24" s="28">
        <v>654685</v>
      </c>
      <c r="D24" s="28">
        <f t="shared" si="0"/>
        <v>5161558.5199999996</v>
      </c>
      <c r="E24" s="28">
        <v>2621568.27</v>
      </c>
      <c r="F24" s="28">
        <v>2621568.27</v>
      </c>
      <c r="G24" s="28">
        <f t="shared" si="1"/>
        <v>2539990.2499999995</v>
      </c>
      <c r="H24" s="6">
        <v>3200</v>
      </c>
    </row>
    <row r="25" spans="1:8" x14ac:dyDescent="0.2">
      <c r="A25" s="11" t="s">
        <v>77</v>
      </c>
      <c r="B25" s="28">
        <v>822651</v>
      </c>
      <c r="C25" s="28">
        <v>2758120</v>
      </c>
      <c r="D25" s="28">
        <f t="shared" si="0"/>
        <v>3580771</v>
      </c>
      <c r="E25" s="28">
        <v>1618991.49</v>
      </c>
      <c r="F25" s="28">
        <v>1618991.49</v>
      </c>
      <c r="G25" s="28">
        <f t="shared" si="1"/>
        <v>1961779.51</v>
      </c>
      <c r="H25" s="6">
        <v>3300</v>
      </c>
    </row>
    <row r="26" spans="1:8" x14ac:dyDescent="0.2">
      <c r="A26" s="11" t="s">
        <v>78</v>
      </c>
      <c r="B26" s="28">
        <v>329659.43</v>
      </c>
      <c r="C26" s="28">
        <v>1391666.08</v>
      </c>
      <c r="D26" s="28">
        <f t="shared" si="0"/>
        <v>1721325.51</v>
      </c>
      <c r="E26" s="28">
        <v>79252.009999999995</v>
      </c>
      <c r="F26" s="28">
        <v>79252.009999999995</v>
      </c>
      <c r="G26" s="28">
        <f t="shared" si="1"/>
        <v>1642073.5</v>
      </c>
      <c r="H26" s="6">
        <v>3400</v>
      </c>
    </row>
    <row r="27" spans="1:8" x14ac:dyDescent="0.2">
      <c r="A27" s="11" t="s">
        <v>79</v>
      </c>
      <c r="B27" s="28">
        <v>4750059.2</v>
      </c>
      <c r="C27" s="28">
        <v>1122918</v>
      </c>
      <c r="D27" s="28">
        <f t="shared" si="0"/>
        <v>5872977.2000000002</v>
      </c>
      <c r="E27" s="28">
        <v>3506407.91</v>
      </c>
      <c r="F27" s="28">
        <v>3408931.56</v>
      </c>
      <c r="G27" s="28">
        <f t="shared" si="1"/>
        <v>2366569.29</v>
      </c>
      <c r="H27" s="6">
        <v>3500</v>
      </c>
    </row>
    <row r="28" spans="1:8" x14ac:dyDescent="0.2">
      <c r="A28" s="11" t="s">
        <v>126</v>
      </c>
      <c r="B28" s="28">
        <v>1036312.9</v>
      </c>
      <c r="C28" s="28">
        <v>-447000</v>
      </c>
      <c r="D28" s="28">
        <f t="shared" si="0"/>
        <v>589312.9</v>
      </c>
      <c r="E28" s="28">
        <v>0</v>
      </c>
      <c r="F28" s="28">
        <v>0</v>
      </c>
      <c r="G28" s="28">
        <f t="shared" si="1"/>
        <v>589312.9</v>
      </c>
      <c r="H28" s="6">
        <v>3600</v>
      </c>
    </row>
    <row r="29" spans="1:8" x14ac:dyDescent="0.2">
      <c r="A29" s="11" t="s">
        <v>80</v>
      </c>
      <c r="B29" s="28">
        <v>132620.95000000001</v>
      </c>
      <c r="C29" s="28">
        <v>35000</v>
      </c>
      <c r="D29" s="28">
        <f t="shared" si="0"/>
        <v>167620.95000000001</v>
      </c>
      <c r="E29" s="28">
        <v>32977.370000000003</v>
      </c>
      <c r="F29" s="28">
        <v>32977.370000000003</v>
      </c>
      <c r="G29" s="28">
        <f t="shared" si="1"/>
        <v>134643.58000000002</v>
      </c>
      <c r="H29" s="6">
        <v>3700</v>
      </c>
    </row>
    <row r="30" spans="1:8" x14ac:dyDescent="0.2">
      <c r="A30" s="11" t="s">
        <v>81</v>
      </c>
      <c r="B30" s="28">
        <v>12529118.99</v>
      </c>
      <c r="C30" s="28">
        <v>1750000</v>
      </c>
      <c r="D30" s="28">
        <f t="shared" si="0"/>
        <v>14279118.99</v>
      </c>
      <c r="E30" s="28">
        <v>3816999.34</v>
      </c>
      <c r="F30" s="28">
        <v>3777740.16</v>
      </c>
      <c r="G30" s="28">
        <f t="shared" si="1"/>
        <v>10462119.65</v>
      </c>
      <c r="H30" s="6">
        <v>3800</v>
      </c>
    </row>
    <row r="31" spans="1:8" x14ac:dyDescent="0.2">
      <c r="A31" s="11" t="s">
        <v>18</v>
      </c>
      <c r="B31" s="28">
        <v>1703732.04</v>
      </c>
      <c r="C31" s="28">
        <v>3408335.63</v>
      </c>
      <c r="D31" s="28">
        <f t="shared" si="0"/>
        <v>5112067.67</v>
      </c>
      <c r="E31" s="28">
        <v>3921461.06</v>
      </c>
      <c r="F31" s="28">
        <v>3639968.49</v>
      </c>
      <c r="G31" s="28">
        <f t="shared" si="1"/>
        <v>1190606.6099999999</v>
      </c>
      <c r="H31" s="6">
        <v>3900</v>
      </c>
    </row>
    <row r="32" spans="1:8" x14ac:dyDescent="0.2">
      <c r="A32" s="9" t="s">
        <v>118</v>
      </c>
      <c r="B32" s="33">
        <f>SUM(B33:B41)</f>
        <v>30535357.099999998</v>
      </c>
      <c r="C32" s="33">
        <f>SUM(C33:C41)</f>
        <v>-5638058.5099999998</v>
      </c>
      <c r="D32" s="33">
        <f t="shared" si="0"/>
        <v>24897298.589999996</v>
      </c>
      <c r="E32" s="33">
        <f>SUM(E33:E41)</f>
        <v>7439920.5300000003</v>
      </c>
      <c r="F32" s="33">
        <f>SUM(F33:F41)</f>
        <v>7344948.6600000001</v>
      </c>
      <c r="G32" s="33">
        <f t="shared" si="1"/>
        <v>17457378.059999995</v>
      </c>
      <c r="H32" s="10">
        <v>0</v>
      </c>
    </row>
    <row r="33" spans="1:8" x14ac:dyDescent="0.2">
      <c r="A33" s="11" t="s">
        <v>82</v>
      </c>
      <c r="B33" s="28">
        <v>5000000</v>
      </c>
      <c r="C33" s="28">
        <v>0</v>
      </c>
      <c r="D33" s="28">
        <f t="shared" si="0"/>
        <v>5000000</v>
      </c>
      <c r="E33" s="28">
        <v>2499999.9700000002</v>
      </c>
      <c r="F33" s="28">
        <v>2499999.9700000002</v>
      </c>
      <c r="G33" s="28">
        <f t="shared" si="1"/>
        <v>2500000.0299999998</v>
      </c>
      <c r="H33" s="6">
        <v>4100</v>
      </c>
    </row>
    <row r="34" spans="1:8" x14ac:dyDescent="0.2">
      <c r="A34" s="11" t="s">
        <v>83</v>
      </c>
      <c r="B34" s="28">
        <v>0</v>
      </c>
      <c r="C34" s="28">
        <v>0</v>
      </c>
      <c r="D34" s="28">
        <f t="shared" si="0"/>
        <v>0</v>
      </c>
      <c r="E34" s="28">
        <v>0</v>
      </c>
      <c r="F34" s="28">
        <v>0</v>
      </c>
      <c r="G34" s="28">
        <f t="shared" si="1"/>
        <v>0</v>
      </c>
      <c r="H34" s="6">
        <v>4200</v>
      </c>
    </row>
    <row r="35" spans="1:8" x14ac:dyDescent="0.2">
      <c r="A35" s="11" t="s">
        <v>84</v>
      </c>
      <c r="B35" s="28">
        <v>5631883.6299999999</v>
      </c>
      <c r="C35" s="28">
        <v>-1927192.51</v>
      </c>
      <c r="D35" s="28">
        <f t="shared" si="0"/>
        <v>3704691.12</v>
      </c>
      <c r="E35" s="28">
        <v>146899.18</v>
      </c>
      <c r="F35" s="28">
        <v>146899.18</v>
      </c>
      <c r="G35" s="28">
        <f t="shared" si="1"/>
        <v>3557791.94</v>
      </c>
      <c r="H35" s="6">
        <v>4300</v>
      </c>
    </row>
    <row r="36" spans="1:8" x14ac:dyDescent="0.2">
      <c r="A36" s="11" t="s">
        <v>85</v>
      </c>
      <c r="B36" s="28">
        <v>19239908.379999999</v>
      </c>
      <c r="C36" s="28">
        <v>-3710866</v>
      </c>
      <c r="D36" s="28">
        <f t="shared" si="0"/>
        <v>15529042.379999999</v>
      </c>
      <c r="E36" s="28">
        <v>4597899.01</v>
      </c>
      <c r="F36" s="28">
        <v>4502927.1399999997</v>
      </c>
      <c r="G36" s="28">
        <f t="shared" si="1"/>
        <v>10931143.369999999</v>
      </c>
      <c r="H36" s="6">
        <v>4400</v>
      </c>
    </row>
    <row r="37" spans="1:8" x14ac:dyDescent="0.2">
      <c r="A37" s="11" t="s">
        <v>39</v>
      </c>
      <c r="B37" s="28">
        <v>663565.09</v>
      </c>
      <c r="C37" s="28">
        <v>0</v>
      </c>
      <c r="D37" s="28">
        <f t="shared" si="0"/>
        <v>663565.09</v>
      </c>
      <c r="E37" s="28">
        <v>195122.37</v>
      </c>
      <c r="F37" s="28">
        <v>195122.37</v>
      </c>
      <c r="G37" s="28">
        <f t="shared" si="1"/>
        <v>468442.72</v>
      </c>
      <c r="H37" s="6">
        <v>4500</v>
      </c>
    </row>
    <row r="38" spans="1:8" x14ac:dyDescent="0.2">
      <c r="A38" s="11" t="s">
        <v>86</v>
      </c>
      <c r="B38" s="28">
        <v>0</v>
      </c>
      <c r="C38" s="28">
        <v>0</v>
      </c>
      <c r="D38" s="28">
        <f t="shared" si="0"/>
        <v>0</v>
      </c>
      <c r="E38" s="28">
        <v>0</v>
      </c>
      <c r="F38" s="28">
        <v>0</v>
      </c>
      <c r="G38" s="28">
        <f t="shared" si="1"/>
        <v>0</v>
      </c>
      <c r="H38" s="6">
        <v>4600</v>
      </c>
    </row>
    <row r="39" spans="1:8" x14ac:dyDescent="0.2">
      <c r="A39" s="11" t="s">
        <v>87</v>
      </c>
      <c r="B39" s="28">
        <v>0</v>
      </c>
      <c r="C39" s="28">
        <v>0</v>
      </c>
      <c r="D39" s="28">
        <f t="shared" si="0"/>
        <v>0</v>
      </c>
      <c r="E39" s="28">
        <v>0</v>
      </c>
      <c r="F39" s="28">
        <v>0</v>
      </c>
      <c r="G39" s="28">
        <f t="shared" si="1"/>
        <v>0</v>
      </c>
      <c r="H39" s="6">
        <v>4700</v>
      </c>
    </row>
    <row r="40" spans="1:8" x14ac:dyDescent="0.2">
      <c r="A40" s="11" t="s">
        <v>35</v>
      </c>
      <c r="B40" s="28">
        <v>0</v>
      </c>
      <c r="C40" s="28">
        <v>0</v>
      </c>
      <c r="D40" s="28">
        <f t="shared" si="0"/>
        <v>0</v>
      </c>
      <c r="E40" s="28">
        <v>0</v>
      </c>
      <c r="F40" s="28">
        <v>0</v>
      </c>
      <c r="G40" s="28">
        <f t="shared" si="1"/>
        <v>0</v>
      </c>
      <c r="H40" s="6">
        <v>4800</v>
      </c>
    </row>
    <row r="41" spans="1:8" x14ac:dyDescent="0.2">
      <c r="A41" s="11" t="s">
        <v>88</v>
      </c>
      <c r="B41" s="28">
        <v>0</v>
      </c>
      <c r="C41" s="28">
        <v>0</v>
      </c>
      <c r="D41" s="28">
        <f t="shared" si="0"/>
        <v>0</v>
      </c>
      <c r="E41" s="28">
        <v>0</v>
      </c>
      <c r="F41" s="28">
        <v>0</v>
      </c>
      <c r="G41" s="28">
        <f t="shared" si="1"/>
        <v>0</v>
      </c>
      <c r="H41" s="6">
        <v>4900</v>
      </c>
    </row>
    <row r="42" spans="1:8" x14ac:dyDescent="0.2">
      <c r="A42" s="9" t="s">
        <v>119</v>
      </c>
      <c r="B42" s="33">
        <f>SUM(B43:B51)</f>
        <v>187284.75</v>
      </c>
      <c r="C42" s="33">
        <f>SUM(C43:C51)</f>
        <v>2318906</v>
      </c>
      <c r="D42" s="33">
        <f t="shared" si="0"/>
        <v>2506190.75</v>
      </c>
      <c r="E42" s="33">
        <f>SUM(E43:E51)</f>
        <v>2246019.79</v>
      </c>
      <c r="F42" s="33">
        <f>SUM(F43:F51)</f>
        <v>2246019.79</v>
      </c>
      <c r="G42" s="33">
        <f t="shared" si="1"/>
        <v>260170.95999999996</v>
      </c>
      <c r="H42" s="10">
        <v>0</v>
      </c>
    </row>
    <row r="43" spans="1:8" x14ac:dyDescent="0.2">
      <c r="A43" s="3" t="s">
        <v>89</v>
      </c>
      <c r="B43" s="28">
        <v>151054.5</v>
      </c>
      <c r="C43" s="28">
        <v>45000</v>
      </c>
      <c r="D43" s="28">
        <f t="shared" si="0"/>
        <v>196054.5</v>
      </c>
      <c r="E43" s="28">
        <v>58987.21</v>
      </c>
      <c r="F43" s="28">
        <v>58987.21</v>
      </c>
      <c r="G43" s="28">
        <f t="shared" si="1"/>
        <v>137067.29</v>
      </c>
      <c r="H43" s="6">
        <v>5100</v>
      </c>
    </row>
    <row r="44" spans="1:8" x14ac:dyDescent="0.2">
      <c r="A44" s="11" t="s">
        <v>90</v>
      </c>
      <c r="B44" s="28">
        <v>0</v>
      </c>
      <c r="C44" s="28">
        <v>50000</v>
      </c>
      <c r="D44" s="28">
        <f t="shared" si="0"/>
        <v>50000</v>
      </c>
      <c r="E44" s="28">
        <v>0</v>
      </c>
      <c r="F44" s="28">
        <v>0</v>
      </c>
      <c r="G44" s="28">
        <f t="shared" si="1"/>
        <v>50000</v>
      </c>
      <c r="H44" s="6">
        <v>5200</v>
      </c>
    </row>
    <row r="45" spans="1:8" x14ac:dyDescent="0.2">
      <c r="A45" s="11" t="s">
        <v>91</v>
      </c>
      <c r="B45" s="28">
        <v>0</v>
      </c>
      <c r="C45" s="28">
        <v>0</v>
      </c>
      <c r="D45" s="28">
        <f t="shared" si="0"/>
        <v>0</v>
      </c>
      <c r="E45" s="28">
        <v>0</v>
      </c>
      <c r="F45" s="28">
        <v>0</v>
      </c>
      <c r="G45" s="28">
        <f t="shared" si="1"/>
        <v>0</v>
      </c>
      <c r="H45" s="6">
        <v>5300</v>
      </c>
    </row>
    <row r="46" spans="1:8" x14ac:dyDescent="0.2">
      <c r="A46" s="11" t="s">
        <v>92</v>
      </c>
      <c r="B46" s="28">
        <v>0</v>
      </c>
      <c r="C46" s="28">
        <v>1675000</v>
      </c>
      <c r="D46" s="28">
        <f t="shared" si="0"/>
        <v>1675000</v>
      </c>
      <c r="E46" s="28">
        <v>1675000</v>
      </c>
      <c r="F46" s="28">
        <v>1675000</v>
      </c>
      <c r="G46" s="28">
        <f t="shared" si="1"/>
        <v>0</v>
      </c>
      <c r="H46" s="6">
        <v>5400</v>
      </c>
    </row>
    <row r="47" spans="1:8" x14ac:dyDescent="0.2">
      <c r="A47" s="11" t="s">
        <v>93</v>
      </c>
      <c r="B47" s="28">
        <v>0</v>
      </c>
      <c r="C47" s="28">
        <v>0</v>
      </c>
      <c r="D47" s="28">
        <f t="shared" si="0"/>
        <v>0</v>
      </c>
      <c r="E47" s="28">
        <v>0</v>
      </c>
      <c r="F47" s="28">
        <v>0</v>
      </c>
      <c r="G47" s="28">
        <f t="shared" si="1"/>
        <v>0</v>
      </c>
      <c r="H47" s="6">
        <v>5500</v>
      </c>
    </row>
    <row r="48" spans="1:8" x14ac:dyDescent="0.2">
      <c r="A48" s="11" t="s">
        <v>94</v>
      </c>
      <c r="B48" s="28">
        <v>36230.25</v>
      </c>
      <c r="C48" s="28">
        <v>395906</v>
      </c>
      <c r="D48" s="28">
        <f t="shared" si="0"/>
        <v>432136.25</v>
      </c>
      <c r="E48" s="28">
        <v>359743.58</v>
      </c>
      <c r="F48" s="28">
        <v>359743.58</v>
      </c>
      <c r="G48" s="28">
        <f t="shared" si="1"/>
        <v>72392.669999999984</v>
      </c>
      <c r="H48" s="6">
        <v>5600</v>
      </c>
    </row>
    <row r="49" spans="1:8" x14ac:dyDescent="0.2">
      <c r="A49" s="11" t="s">
        <v>95</v>
      </c>
      <c r="B49" s="28">
        <v>0</v>
      </c>
      <c r="C49" s="28">
        <v>0</v>
      </c>
      <c r="D49" s="28">
        <f t="shared" si="0"/>
        <v>0</v>
      </c>
      <c r="E49" s="28">
        <v>0</v>
      </c>
      <c r="F49" s="28">
        <v>0</v>
      </c>
      <c r="G49" s="28">
        <f t="shared" si="1"/>
        <v>0</v>
      </c>
      <c r="H49" s="6">
        <v>5700</v>
      </c>
    </row>
    <row r="50" spans="1:8" x14ac:dyDescent="0.2">
      <c r="A50" s="11" t="s">
        <v>96</v>
      </c>
      <c r="B50" s="28">
        <v>0</v>
      </c>
      <c r="C50" s="28">
        <v>0</v>
      </c>
      <c r="D50" s="28">
        <f t="shared" si="0"/>
        <v>0</v>
      </c>
      <c r="E50" s="28">
        <v>0</v>
      </c>
      <c r="F50" s="28">
        <v>0</v>
      </c>
      <c r="G50" s="28">
        <f t="shared" si="1"/>
        <v>0</v>
      </c>
      <c r="H50" s="6">
        <v>5800</v>
      </c>
    </row>
    <row r="51" spans="1:8" x14ac:dyDescent="0.2">
      <c r="A51" s="11" t="s">
        <v>97</v>
      </c>
      <c r="B51" s="28">
        <v>0</v>
      </c>
      <c r="C51" s="28">
        <v>153000</v>
      </c>
      <c r="D51" s="28">
        <f t="shared" si="0"/>
        <v>153000</v>
      </c>
      <c r="E51" s="28">
        <v>152289</v>
      </c>
      <c r="F51" s="28">
        <v>152289</v>
      </c>
      <c r="G51" s="28">
        <f t="shared" si="1"/>
        <v>711</v>
      </c>
      <c r="H51" s="6">
        <v>5900</v>
      </c>
    </row>
    <row r="52" spans="1:8" x14ac:dyDescent="0.2">
      <c r="A52" s="9" t="s">
        <v>59</v>
      </c>
      <c r="B52" s="33">
        <f>SUM(B53:B55)</f>
        <v>50000</v>
      </c>
      <c r="C52" s="33">
        <f>SUM(C53:C55)</f>
        <v>5958601.0099999998</v>
      </c>
      <c r="D52" s="33">
        <f t="shared" si="0"/>
        <v>6008601.0099999998</v>
      </c>
      <c r="E52" s="33">
        <f>SUM(E53:E55)</f>
        <v>5802943.1500000004</v>
      </c>
      <c r="F52" s="33">
        <f>SUM(F53:F55)</f>
        <v>5802943.1500000004</v>
      </c>
      <c r="G52" s="33">
        <f t="shared" si="1"/>
        <v>205657.8599999994</v>
      </c>
      <c r="H52" s="10">
        <v>0</v>
      </c>
    </row>
    <row r="53" spans="1:8" x14ac:dyDescent="0.2">
      <c r="A53" s="11" t="s">
        <v>98</v>
      </c>
      <c r="B53" s="28">
        <v>0</v>
      </c>
      <c r="C53" s="28">
        <v>5958601.0099999998</v>
      </c>
      <c r="D53" s="28">
        <f t="shared" si="0"/>
        <v>5958601.0099999998</v>
      </c>
      <c r="E53" s="28">
        <v>5802943.1500000004</v>
      </c>
      <c r="F53" s="28">
        <v>5802943.1500000004</v>
      </c>
      <c r="G53" s="28">
        <f t="shared" si="1"/>
        <v>155657.8599999994</v>
      </c>
      <c r="H53" s="6">
        <v>6100</v>
      </c>
    </row>
    <row r="54" spans="1:8" x14ac:dyDescent="0.2">
      <c r="A54" s="11" t="s">
        <v>99</v>
      </c>
      <c r="B54" s="28">
        <v>0</v>
      </c>
      <c r="C54" s="28">
        <v>0</v>
      </c>
      <c r="D54" s="28">
        <f t="shared" si="0"/>
        <v>0</v>
      </c>
      <c r="E54" s="28">
        <v>0</v>
      </c>
      <c r="F54" s="28">
        <v>0</v>
      </c>
      <c r="G54" s="28">
        <f t="shared" si="1"/>
        <v>0</v>
      </c>
      <c r="H54" s="6">
        <v>6200</v>
      </c>
    </row>
    <row r="55" spans="1:8" x14ac:dyDescent="0.2">
      <c r="A55" s="11" t="s">
        <v>100</v>
      </c>
      <c r="B55" s="28">
        <v>50000</v>
      </c>
      <c r="C55" s="28">
        <v>0</v>
      </c>
      <c r="D55" s="28">
        <f t="shared" si="0"/>
        <v>50000</v>
      </c>
      <c r="E55" s="28">
        <v>0</v>
      </c>
      <c r="F55" s="28">
        <v>0</v>
      </c>
      <c r="G55" s="28">
        <f t="shared" si="1"/>
        <v>50000</v>
      </c>
      <c r="H55" s="6">
        <v>6300</v>
      </c>
    </row>
    <row r="56" spans="1:8" x14ac:dyDescent="0.2">
      <c r="A56" s="9" t="s">
        <v>120</v>
      </c>
      <c r="B56" s="33">
        <f>SUM(B57:B63)</f>
        <v>34930817.049999997</v>
      </c>
      <c r="C56" s="33">
        <f>SUM(C57:C63)</f>
        <v>-1673340.76</v>
      </c>
      <c r="D56" s="33">
        <f t="shared" si="0"/>
        <v>33257476.289999995</v>
      </c>
      <c r="E56" s="33">
        <f>SUM(E57:E63)</f>
        <v>0</v>
      </c>
      <c r="F56" s="33">
        <f>SUM(F57:F63)</f>
        <v>0</v>
      </c>
      <c r="G56" s="33">
        <f t="shared" si="1"/>
        <v>33257476.289999995</v>
      </c>
      <c r="H56" s="10">
        <v>0</v>
      </c>
    </row>
    <row r="57" spans="1:8" x14ac:dyDescent="0.2">
      <c r="A57" s="11" t="s">
        <v>127</v>
      </c>
      <c r="B57" s="28">
        <v>0</v>
      </c>
      <c r="C57" s="28">
        <v>0</v>
      </c>
      <c r="D57" s="28">
        <f t="shared" si="0"/>
        <v>0</v>
      </c>
      <c r="E57" s="28">
        <v>0</v>
      </c>
      <c r="F57" s="28">
        <v>0</v>
      </c>
      <c r="G57" s="28">
        <f t="shared" si="1"/>
        <v>0</v>
      </c>
      <c r="H57" s="6">
        <v>7100</v>
      </c>
    </row>
    <row r="58" spans="1:8" x14ac:dyDescent="0.2">
      <c r="A58" s="11" t="s">
        <v>101</v>
      </c>
      <c r="B58" s="28">
        <v>0</v>
      </c>
      <c r="C58" s="28">
        <v>0</v>
      </c>
      <c r="D58" s="28">
        <f t="shared" si="0"/>
        <v>0</v>
      </c>
      <c r="E58" s="28">
        <v>0</v>
      </c>
      <c r="F58" s="28">
        <v>0</v>
      </c>
      <c r="G58" s="28">
        <f t="shared" si="1"/>
        <v>0</v>
      </c>
      <c r="H58" s="6">
        <v>7200</v>
      </c>
    </row>
    <row r="59" spans="1:8" x14ac:dyDescent="0.2">
      <c r="A59" s="11" t="s">
        <v>102</v>
      </c>
      <c r="B59" s="28">
        <v>0</v>
      </c>
      <c r="C59" s="28">
        <v>0</v>
      </c>
      <c r="D59" s="28">
        <f t="shared" si="0"/>
        <v>0</v>
      </c>
      <c r="E59" s="28">
        <v>0</v>
      </c>
      <c r="F59" s="28">
        <v>0</v>
      </c>
      <c r="G59" s="28">
        <f t="shared" si="1"/>
        <v>0</v>
      </c>
      <c r="H59" s="6">
        <v>7300</v>
      </c>
    </row>
    <row r="60" spans="1:8" x14ac:dyDescent="0.2">
      <c r="A60" s="11" t="s">
        <v>103</v>
      </c>
      <c r="B60" s="28">
        <v>0</v>
      </c>
      <c r="C60" s="28">
        <v>0</v>
      </c>
      <c r="D60" s="28">
        <f t="shared" si="0"/>
        <v>0</v>
      </c>
      <c r="E60" s="28">
        <v>0</v>
      </c>
      <c r="F60" s="28">
        <v>0</v>
      </c>
      <c r="G60" s="28">
        <f t="shared" si="1"/>
        <v>0</v>
      </c>
      <c r="H60" s="6">
        <v>7400</v>
      </c>
    </row>
    <row r="61" spans="1:8" x14ac:dyDescent="0.2">
      <c r="A61" s="11" t="s">
        <v>104</v>
      </c>
      <c r="B61" s="28">
        <v>0</v>
      </c>
      <c r="C61" s="28">
        <v>0</v>
      </c>
      <c r="D61" s="28">
        <f t="shared" si="0"/>
        <v>0</v>
      </c>
      <c r="E61" s="28">
        <v>0</v>
      </c>
      <c r="F61" s="28">
        <v>0</v>
      </c>
      <c r="G61" s="28">
        <f t="shared" si="1"/>
        <v>0</v>
      </c>
      <c r="H61" s="6">
        <v>7500</v>
      </c>
    </row>
    <row r="62" spans="1:8" x14ac:dyDescent="0.2">
      <c r="A62" s="11" t="s">
        <v>105</v>
      </c>
      <c r="B62" s="28">
        <v>0</v>
      </c>
      <c r="C62" s="28">
        <v>0</v>
      </c>
      <c r="D62" s="28">
        <f t="shared" si="0"/>
        <v>0</v>
      </c>
      <c r="E62" s="28">
        <v>0</v>
      </c>
      <c r="F62" s="28">
        <v>0</v>
      </c>
      <c r="G62" s="28">
        <f t="shared" si="1"/>
        <v>0</v>
      </c>
      <c r="H62" s="6">
        <v>7600</v>
      </c>
    </row>
    <row r="63" spans="1:8" x14ac:dyDescent="0.2">
      <c r="A63" s="11" t="s">
        <v>106</v>
      </c>
      <c r="B63" s="28">
        <v>34930817.049999997</v>
      </c>
      <c r="C63" s="28">
        <v>-1673340.76</v>
      </c>
      <c r="D63" s="28">
        <f t="shared" si="0"/>
        <v>33257476.289999995</v>
      </c>
      <c r="E63" s="28">
        <v>0</v>
      </c>
      <c r="F63" s="28">
        <v>0</v>
      </c>
      <c r="G63" s="28">
        <f t="shared" si="1"/>
        <v>33257476.289999995</v>
      </c>
      <c r="H63" s="6">
        <v>7900</v>
      </c>
    </row>
    <row r="64" spans="1:8" x14ac:dyDescent="0.2">
      <c r="A64" s="9" t="s">
        <v>121</v>
      </c>
      <c r="B64" s="33">
        <f>SUM(B65:B67)</f>
        <v>227575</v>
      </c>
      <c r="C64" s="33">
        <f>SUM(C65:C67)</f>
        <v>407594.51</v>
      </c>
      <c r="D64" s="33">
        <f t="shared" si="0"/>
        <v>635169.51</v>
      </c>
      <c r="E64" s="33">
        <f>SUM(E65:E67)</f>
        <v>400000</v>
      </c>
      <c r="F64" s="33">
        <f>SUM(F65:F67)</f>
        <v>400000</v>
      </c>
      <c r="G64" s="33">
        <f t="shared" si="1"/>
        <v>235169.51</v>
      </c>
      <c r="H64" s="10">
        <v>0</v>
      </c>
    </row>
    <row r="65" spans="1:8" x14ac:dyDescent="0.2">
      <c r="A65" s="11" t="s">
        <v>36</v>
      </c>
      <c r="B65" s="28">
        <v>0</v>
      </c>
      <c r="C65" s="28">
        <v>0</v>
      </c>
      <c r="D65" s="28">
        <f t="shared" si="0"/>
        <v>0</v>
      </c>
      <c r="E65" s="28">
        <v>0</v>
      </c>
      <c r="F65" s="28">
        <v>0</v>
      </c>
      <c r="G65" s="28">
        <f t="shared" si="1"/>
        <v>0</v>
      </c>
      <c r="H65" s="6">
        <v>8100</v>
      </c>
    </row>
    <row r="66" spans="1:8" x14ac:dyDescent="0.2">
      <c r="A66" s="11" t="s">
        <v>37</v>
      </c>
      <c r="B66" s="28">
        <v>0</v>
      </c>
      <c r="C66" s="28">
        <v>0</v>
      </c>
      <c r="D66" s="28">
        <f t="shared" si="0"/>
        <v>0</v>
      </c>
      <c r="E66" s="28">
        <v>0</v>
      </c>
      <c r="F66" s="28">
        <v>0</v>
      </c>
      <c r="G66" s="28">
        <f t="shared" si="1"/>
        <v>0</v>
      </c>
      <c r="H66" s="6">
        <v>8300</v>
      </c>
    </row>
    <row r="67" spans="1:8" x14ac:dyDescent="0.2">
      <c r="A67" s="11" t="s">
        <v>38</v>
      </c>
      <c r="B67" s="28">
        <v>227575</v>
      </c>
      <c r="C67" s="28">
        <v>407594.51</v>
      </c>
      <c r="D67" s="28">
        <f t="shared" si="0"/>
        <v>635169.51</v>
      </c>
      <c r="E67" s="28">
        <v>400000</v>
      </c>
      <c r="F67" s="28">
        <v>400000</v>
      </c>
      <c r="G67" s="28">
        <f t="shared" si="1"/>
        <v>235169.51</v>
      </c>
      <c r="H67" s="6">
        <v>8500</v>
      </c>
    </row>
    <row r="68" spans="1:8" x14ac:dyDescent="0.2">
      <c r="A68" s="9" t="s">
        <v>60</v>
      </c>
      <c r="B68" s="33">
        <f>SUM(B69:B75)</f>
        <v>0</v>
      </c>
      <c r="C68" s="33">
        <f>SUM(C69:C75)</f>
        <v>0</v>
      </c>
      <c r="D68" s="33">
        <f t="shared" si="0"/>
        <v>0</v>
      </c>
      <c r="E68" s="33">
        <f>SUM(E69:E75)</f>
        <v>0</v>
      </c>
      <c r="F68" s="33">
        <f>SUM(F69:F75)</f>
        <v>0</v>
      </c>
      <c r="G68" s="33">
        <f t="shared" si="1"/>
        <v>0</v>
      </c>
      <c r="H68" s="10">
        <v>0</v>
      </c>
    </row>
    <row r="69" spans="1:8" x14ac:dyDescent="0.2">
      <c r="A69" s="11" t="s">
        <v>107</v>
      </c>
      <c r="B69" s="28">
        <v>0</v>
      </c>
      <c r="C69" s="28">
        <v>0</v>
      </c>
      <c r="D69" s="28">
        <f t="shared" ref="D69:D75" si="2">B69+C69</f>
        <v>0</v>
      </c>
      <c r="E69" s="28">
        <v>0</v>
      </c>
      <c r="F69" s="28">
        <v>0</v>
      </c>
      <c r="G69" s="28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8">
        <v>0</v>
      </c>
      <c r="C70" s="28">
        <v>0</v>
      </c>
      <c r="D70" s="28">
        <f t="shared" si="2"/>
        <v>0</v>
      </c>
      <c r="E70" s="28">
        <v>0</v>
      </c>
      <c r="F70" s="28">
        <v>0</v>
      </c>
      <c r="G70" s="28">
        <f t="shared" si="3"/>
        <v>0</v>
      </c>
      <c r="H70" s="6">
        <v>9200</v>
      </c>
    </row>
    <row r="71" spans="1:8" x14ac:dyDescent="0.2">
      <c r="A71" s="11" t="s">
        <v>109</v>
      </c>
      <c r="B71" s="28">
        <v>0</v>
      </c>
      <c r="C71" s="28">
        <v>0</v>
      </c>
      <c r="D71" s="28">
        <f t="shared" si="2"/>
        <v>0</v>
      </c>
      <c r="E71" s="28">
        <v>0</v>
      </c>
      <c r="F71" s="28">
        <v>0</v>
      </c>
      <c r="G71" s="28">
        <f t="shared" si="3"/>
        <v>0</v>
      </c>
      <c r="H71" s="6">
        <v>9300</v>
      </c>
    </row>
    <row r="72" spans="1:8" x14ac:dyDescent="0.2">
      <c r="A72" s="11" t="s">
        <v>110</v>
      </c>
      <c r="B72" s="28">
        <v>0</v>
      </c>
      <c r="C72" s="28">
        <v>0</v>
      </c>
      <c r="D72" s="28">
        <f t="shared" si="2"/>
        <v>0</v>
      </c>
      <c r="E72" s="28">
        <v>0</v>
      </c>
      <c r="F72" s="28">
        <v>0</v>
      </c>
      <c r="G72" s="28">
        <f t="shared" si="3"/>
        <v>0</v>
      </c>
      <c r="H72" s="6">
        <v>9400</v>
      </c>
    </row>
    <row r="73" spans="1:8" x14ac:dyDescent="0.2">
      <c r="A73" s="11" t="s">
        <v>111</v>
      </c>
      <c r="B73" s="28">
        <v>0</v>
      </c>
      <c r="C73" s="28">
        <v>0</v>
      </c>
      <c r="D73" s="28">
        <f t="shared" si="2"/>
        <v>0</v>
      </c>
      <c r="E73" s="28">
        <v>0</v>
      </c>
      <c r="F73" s="28">
        <v>0</v>
      </c>
      <c r="G73" s="28">
        <f t="shared" si="3"/>
        <v>0</v>
      </c>
      <c r="H73" s="6">
        <v>9500</v>
      </c>
    </row>
    <row r="74" spans="1:8" x14ac:dyDescent="0.2">
      <c r="A74" s="11" t="s">
        <v>112</v>
      </c>
      <c r="B74" s="28">
        <v>0</v>
      </c>
      <c r="C74" s="28">
        <v>0</v>
      </c>
      <c r="D74" s="28">
        <f t="shared" si="2"/>
        <v>0</v>
      </c>
      <c r="E74" s="28">
        <v>0</v>
      </c>
      <c r="F74" s="28">
        <v>0</v>
      </c>
      <c r="G74" s="28">
        <f t="shared" si="3"/>
        <v>0</v>
      </c>
      <c r="H74" s="6">
        <v>9600</v>
      </c>
    </row>
    <row r="75" spans="1:8" x14ac:dyDescent="0.2">
      <c r="A75" s="12" t="s">
        <v>113</v>
      </c>
      <c r="B75" s="30">
        <v>0</v>
      </c>
      <c r="C75" s="30">
        <v>0</v>
      </c>
      <c r="D75" s="30">
        <f t="shared" si="2"/>
        <v>0</v>
      </c>
      <c r="E75" s="30">
        <v>0</v>
      </c>
      <c r="F75" s="30">
        <v>0</v>
      </c>
      <c r="G75" s="30">
        <f t="shared" si="3"/>
        <v>0</v>
      </c>
      <c r="H75" s="6">
        <v>9900</v>
      </c>
    </row>
    <row r="76" spans="1:8" x14ac:dyDescent="0.2">
      <c r="A76" s="7" t="s">
        <v>122</v>
      </c>
      <c r="B76" s="31">
        <f t="shared" ref="B76:G76" si="4">SUM(B4+B12+B22+B32+B42+B52+B56+B64+B68)</f>
        <v>194140866.51999998</v>
      </c>
      <c r="C76" s="31">
        <f t="shared" si="4"/>
        <v>18312973.59</v>
      </c>
      <c r="D76" s="31">
        <f t="shared" si="4"/>
        <v>212453840.10999995</v>
      </c>
      <c r="E76" s="31">
        <f t="shared" si="4"/>
        <v>79933901.780000001</v>
      </c>
      <c r="F76" s="31">
        <f t="shared" si="4"/>
        <v>77460955.790000007</v>
      </c>
      <c r="G76" s="31">
        <f t="shared" si="4"/>
        <v>132519938.33</v>
      </c>
    </row>
    <row r="78" spans="1:8" x14ac:dyDescent="0.2">
      <c r="A78" s="1" t="s">
        <v>115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view="pageBreakPreview" zoomScale="60" zoomScaleNormal="100" workbookViewId="0">
      <selection sqref="A1:G1"/>
    </sheetView>
  </sheetViews>
  <sheetFormatPr baseColWidth="10" defaultColWidth="12" defaultRowHeight="10.199999999999999" x14ac:dyDescent="0.2"/>
  <cols>
    <col min="1" max="1" width="79" style="1" customWidth="1"/>
    <col min="2" max="7" width="18.28515625" style="1" customWidth="1"/>
    <col min="8" max="16384" width="12" style="1"/>
  </cols>
  <sheetData>
    <row r="1" spans="1:7" ht="57" customHeight="1" x14ac:dyDescent="0.2">
      <c r="A1" s="57" t="s">
        <v>169</v>
      </c>
      <c r="B1" s="58"/>
      <c r="C1" s="58"/>
      <c r="D1" s="58"/>
      <c r="E1" s="58"/>
      <c r="F1" s="58"/>
      <c r="G1" s="59"/>
    </row>
    <row r="2" spans="1:7" x14ac:dyDescent="0.2">
      <c r="A2" s="19"/>
      <c r="B2" s="49" t="s">
        <v>56</v>
      </c>
      <c r="C2" s="50"/>
      <c r="D2" s="50"/>
      <c r="E2" s="50"/>
      <c r="F2" s="51"/>
      <c r="G2" s="5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5">
        <f t="shared" ref="B5:G5" si="0">SUM(B6:B13)</f>
        <v>94582131.780000001</v>
      </c>
      <c r="C5" s="25">
        <f t="shared" si="0"/>
        <v>9681307.4600000009</v>
      </c>
      <c r="D5" s="25">
        <f t="shared" si="0"/>
        <v>104263439.24000001</v>
      </c>
      <c r="E5" s="25">
        <f t="shared" si="0"/>
        <v>40678083.859999999</v>
      </c>
      <c r="F5" s="25">
        <f t="shared" si="0"/>
        <v>39942447.020000003</v>
      </c>
      <c r="G5" s="25">
        <f t="shared" si="0"/>
        <v>63585355.380000003</v>
      </c>
    </row>
    <row r="6" spans="1:7" x14ac:dyDescent="0.2">
      <c r="A6" s="17" t="s">
        <v>40</v>
      </c>
      <c r="B6" s="23">
        <v>4889642.12</v>
      </c>
      <c r="C6" s="23">
        <v>34570</v>
      </c>
      <c r="D6" s="23">
        <f>B6+C6</f>
        <v>4924212.12</v>
      </c>
      <c r="E6" s="23">
        <v>2319698.13</v>
      </c>
      <c r="F6" s="23">
        <v>2292739.7400000002</v>
      </c>
      <c r="G6" s="23">
        <f>D6-E6</f>
        <v>2604513.9900000002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28478416.460000001</v>
      </c>
      <c r="C8" s="23">
        <v>1125570.3</v>
      </c>
      <c r="D8" s="23">
        <f t="shared" si="1"/>
        <v>29603986.760000002</v>
      </c>
      <c r="E8" s="23">
        <v>11252607.32</v>
      </c>
      <c r="F8" s="23">
        <v>11117372.880000001</v>
      </c>
      <c r="G8" s="23">
        <f t="shared" si="2"/>
        <v>18351379.440000001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3980173.82</v>
      </c>
      <c r="C10" s="23">
        <v>1168830.78</v>
      </c>
      <c r="D10" s="23">
        <f t="shared" si="1"/>
        <v>5149004.5999999996</v>
      </c>
      <c r="E10" s="23">
        <v>2149506.62</v>
      </c>
      <c r="F10" s="23">
        <v>2141111.71</v>
      </c>
      <c r="G10" s="23">
        <f t="shared" si="2"/>
        <v>2999497.9799999995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37834291.210000001</v>
      </c>
      <c r="C12" s="23">
        <v>5828522.04</v>
      </c>
      <c r="D12" s="23">
        <f t="shared" si="1"/>
        <v>43662813.25</v>
      </c>
      <c r="E12" s="23">
        <v>18118772.559999999</v>
      </c>
      <c r="F12" s="23">
        <v>17578667.32</v>
      </c>
      <c r="G12" s="23">
        <f t="shared" si="2"/>
        <v>25544040.690000001</v>
      </c>
    </row>
    <row r="13" spans="1:7" x14ac:dyDescent="0.2">
      <c r="A13" s="17" t="s">
        <v>18</v>
      </c>
      <c r="B13" s="23">
        <v>19399608.170000002</v>
      </c>
      <c r="C13" s="23">
        <v>1523814.34</v>
      </c>
      <c r="D13" s="23">
        <f t="shared" si="1"/>
        <v>20923422.510000002</v>
      </c>
      <c r="E13" s="23">
        <v>6837499.2300000004</v>
      </c>
      <c r="F13" s="23">
        <v>6812555.3700000001</v>
      </c>
      <c r="G13" s="23">
        <f t="shared" si="2"/>
        <v>14085923.280000001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5">
        <f t="shared" ref="B15:G15" si="3">SUM(B16:B22)</f>
        <v>91998570.189999983</v>
      </c>
      <c r="C15" s="25">
        <f t="shared" si="3"/>
        <v>10264233.780000001</v>
      </c>
      <c r="D15" s="25">
        <f t="shared" si="3"/>
        <v>102262803.97</v>
      </c>
      <c r="E15" s="25">
        <f t="shared" si="3"/>
        <v>38392260.289999999</v>
      </c>
      <c r="F15" s="25">
        <f t="shared" si="3"/>
        <v>36662528.640000001</v>
      </c>
      <c r="G15" s="25">
        <f t="shared" si="3"/>
        <v>63870543.68</v>
      </c>
    </row>
    <row r="16" spans="1:7" x14ac:dyDescent="0.2">
      <c r="A16" s="17" t="s">
        <v>42</v>
      </c>
      <c r="B16" s="23">
        <v>8826339.9000000004</v>
      </c>
      <c r="C16" s="23">
        <v>1970858.87</v>
      </c>
      <c r="D16" s="23">
        <f>B16+C16</f>
        <v>10797198.77</v>
      </c>
      <c r="E16" s="23">
        <v>7628449.25</v>
      </c>
      <c r="F16" s="23">
        <v>7399300.79</v>
      </c>
      <c r="G16" s="23">
        <f t="shared" ref="G16:G22" si="4">D16-E16</f>
        <v>3168749.5199999996</v>
      </c>
    </row>
    <row r="17" spans="1:7" x14ac:dyDescent="0.2">
      <c r="A17" s="17" t="s">
        <v>27</v>
      </c>
      <c r="B17" s="23">
        <v>56385989.609999999</v>
      </c>
      <c r="C17" s="23">
        <v>7893235.8200000003</v>
      </c>
      <c r="D17" s="23">
        <f t="shared" ref="D17:D22" si="5">B17+C17</f>
        <v>64279225.43</v>
      </c>
      <c r="E17" s="23">
        <v>19153575.850000001</v>
      </c>
      <c r="F17" s="23">
        <v>17736973.960000001</v>
      </c>
      <c r="G17" s="23">
        <f t="shared" si="4"/>
        <v>45125649.579999998</v>
      </c>
    </row>
    <row r="18" spans="1:7" x14ac:dyDescent="0.2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">
      <c r="A19" s="17" t="s">
        <v>43</v>
      </c>
      <c r="B19" s="23">
        <v>9279690.3100000005</v>
      </c>
      <c r="C19" s="23">
        <v>955000</v>
      </c>
      <c r="D19" s="23">
        <f t="shared" si="5"/>
        <v>10234690.310000001</v>
      </c>
      <c r="E19" s="23">
        <v>4964433.8600000003</v>
      </c>
      <c r="F19" s="23">
        <v>4909998.0999999996</v>
      </c>
      <c r="G19" s="23">
        <f t="shared" si="4"/>
        <v>5270256.45</v>
      </c>
    </row>
    <row r="20" spans="1:7" x14ac:dyDescent="0.2">
      <c r="A20" s="17" t="s">
        <v>44</v>
      </c>
      <c r="B20" s="23">
        <v>5393938.7400000002</v>
      </c>
      <c r="C20" s="23">
        <v>-729800</v>
      </c>
      <c r="D20" s="23">
        <f t="shared" si="5"/>
        <v>4664138.74</v>
      </c>
      <c r="E20" s="23">
        <v>1421523.14</v>
      </c>
      <c r="F20" s="23">
        <v>1421523.14</v>
      </c>
      <c r="G20" s="23">
        <f t="shared" si="4"/>
        <v>3242615.6000000006</v>
      </c>
    </row>
    <row r="21" spans="1:7" x14ac:dyDescent="0.2">
      <c r="A21" s="17" t="s">
        <v>45</v>
      </c>
      <c r="B21" s="23">
        <v>12112611.630000001</v>
      </c>
      <c r="C21" s="23">
        <v>174939.09</v>
      </c>
      <c r="D21" s="23">
        <f t="shared" si="5"/>
        <v>12287550.720000001</v>
      </c>
      <c r="E21" s="23">
        <v>5224278.1900000004</v>
      </c>
      <c r="F21" s="23">
        <v>5194732.6500000004</v>
      </c>
      <c r="G21" s="23">
        <f t="shared" si="4"/>
        <v>7063272.5300000003</v>
      </c>
    </row>
    <row r="22" spans="1:7" x14ac:dyDescent="0.2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5">
        <f t="shared" ref="B24:G24" si="6">SUM(B25:B33)</f>
        <v>7560164.5499999998</v>
      </c>
      <c r="C24" s="25">
        <f t="shared" si="6"/>
        <v>-1632567.65</v>
      </c>
      <c r="D24" s="25">
        <f t="shared" si="6"/>
        <v>5927596.9000000004</v>
      </c>
      <c r="E24" s="25">
        <f t="shared" si="6"/>
        <v>863557.63</v>
      </c>
      <c r="F24" s="25">
        <f t="shared" si="6"/>
        <v>855980.13</v>
      </c>
      <c r="G24" s="25">
        <f t="shared" si="6"/>
        <v>5064039.2699999996</v>
      </c>
    </row>
    <row r="25" spans="1:7" x14ac:dyDescent="0.2">
      <c r="A25" s="17" t="s">
        <v>28</v>
      </c>
      <c r="B25" s="23">
        <v>2438555.9500000002</v>
      </c>
      <c r="C25" s="23">
        <v>25030.35</v>
      </c>
      <c r="D25" s="23">
        <f>B25+C25</f>
        <v>2463586.3000000003</v>
      </c>
      <c r="E25" s="23">
        <v>610414.11</v>
      </c>
      <c r="F25" s="23">
        <v>605264.11</v>
      </c>
      <c r="G25" s="23">
        <f t="shared" ref="G25:G33" si="7">D25-E25</f>
        <v>1853172.1900000004</v>
      </c>
    </row>
    <row r="26" spans="1:7" x14ac:dyDescent="0.2">
      <c r="A26" s="17" t="s">
        <v>23</v>
      </c>
      <c r="B26" s="23">
        <v>5121608.5999999996</v>
      </c>
      <c r="C26" s="23">
        <v>-1657598</v>
      </c>
      <c r="D26" s="23">
        <f t="shared" ref="D26:D33" si="8">B26+C26</f>
        <v>3464010.5999999996</v>
      </c>
      <c r="E26" s="23">
        <v>253143.52</v>
      </c>
      <c r="F26" s="23">
        <v>250716.02</v>
      </c>
      <c r="G26" s="23">
        <f t="shared" si="7"/>
        <v>3210867.0799999996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5">
        <f t="shared" ref="B35:G35" si="9">SUM(B36:B39)</f>
        <v>0</v>
      </c>
      <c r="C35" s="25">
        <f t="shared" si="9"/>
        <v>0</v>
      </c>
      <c r="D35" s="25">
        <f t="shared" si="9"/>
        <v>0</v>
      </c>
      <c r="E35" s="25">
        <f t="shared" si="9"/>
        <v>0</v>
      </c>
      <c r="F35" s="25">
        <f t="shared" si="9"/>
        <v>0</v>
      </c>
      <c r="G35" s="25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194140866.51999998</v>
      </c>
      <c r="C41" s="24">
        <f t="shared" si="12"/>
        <v>18312973.590000004</v>
      </c>
      <c r="D41" s="24">
        <f t="shared" si="12"/>
        <v>212453840.11000001</v>
      </c>
      <c r="E41" s="24">
        <f t="shared" si="12"/>
        <v>79933901.780000001</v>
      </c>
      <c r="F41" s="24">
        <f t="shared" si="12"/>
        <v>77460955.790000007</v>
      </c>
      <c r="G41" s="24">
        <f t="shared" si="12"/>
        <v>132519938.33000001</v>
      </c>
    </row>
    <row r="43" spans="1:7" x14ac:dyDescent="0.2">
      <c r="A43" s="1" t="s">
        <v>115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</cp:lastModifiedBy>
  <cp:lastPrinted>2018-07-14T22:21:14Z</cp:lastPrinted>
  <dcterms:created xsi:type="dcterms:W3CDTF">2014-02-10T03:37:14Z</dcterms:created>
  <dcterms:modified xsi:type="dcterms:W3CDTF">2025-08-06T16:46:56Z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